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amed2nd-my.sharepoint.com/personal/miho-kobayashi_amed_go_jp/Documents/デスクトップ/HP/0516/"/>
    </mc:Choice>
  </mc:AlternateContent>
  <xr:revisionPtr revIDLastSave="17" documentId="13_ncr:1_{DB7F6543-C924-4BE9-A1A4-86BF13786083}" xr6:coauthVersionLast="47" xr6:coauthVersionMax="47" xr10:uidLastSave="{215B93E8-3EFF-4641-8C74-1E15C6774828}"/>
  <bookViews>
    <workbookView xWindow="28680" yWindow="-120" windowWidth="29040" windowHeight="15720" tabRatio="897" activeTab="2" xr2:uid="{1F7DFB93-A385-4B6E-A3F0-81809B1383D0}"/>
  </bookViews>
  <sheets>
    <sheet name="計画書経費欄【計画書貼り付け用】" sheetId="41" r:id="rId1"/>
    <sheet name="補助金項目シート " sheetId="38" r:id="rId2"/>
    <sheet name="【鑑】経費等内訳書" sheetId="15" r:id="rId3"/>
    <sheet name="設備備品費" sheetId="35" r:id="rId4"/>
    <sheet name="消耗品費" sheetId="13" r:id="rId5"/>
    <sheet name="旅費" sheetId="4" r:id="rId6"/>
    <sheet name="人件費 (実績単価)" sheetId="51" r:id="rId7"/>
    <sheet name="謝金" sheetId="14" r:id="rId8"/>
    <sheet name="人件費（健保等級）" sheetId="47" r:id="rId9"/>
    <sheet name="その他" sheetId="37" r:id="rId10"/>
    <sheet name="委託費" sheetId="30" r:id="rId11"/>
  </sheets>
  <definedNames>
    <definedName name="_xlnm._FilterDatabase" localSheetId="1" hidden="1">'補助金項目シート '!#REF!</definedName>
    <definedName name="_xlnm.Print_Area" localSheetId="2">【鑑】経費等内訳書!$A$1:$G$61</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7">謝金!$A$1:$E$29</definedName>
    <definedName name="_xlnm.Print_Area" localSheetId="4">消耗品費!$A$1:$F$40</definedName>
    <definedName name="_xlnm.Print_Area" localSheetId="6">'人件費 (実績単価)'!$A$1:$J$26</definedName>
    <definedName name="_xlnm.Print_Area" localSheetId="8">'人件費（健保等級）'!$A$1:$I$26</definedName>
    <definedName name="_xlnm.Print_Area" localSheetId="3">設備備品費!$A$1:$G$30</definedName>
    <definedName name="_xlnm.Print_Area" localSheetId="1">'補助金項目シート '!$K$1:$BS$2</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設備備品費!$I$28:$I$28</definedName>
    <definedName name="消費税相当額の有無">設備備品費!$J$28:$J$28</definedName>
    <definedName name="対象疾患">#REF!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47" l="1"/>
  <c r="G30" i="35"/>
  <c r="U2" i="38" l="1"/>
  <c r="V2" i="38"/>
  <c r="X2" i="38"/>
  <c r="W2" i="38"/>
  <c r="R2" i="38"/>
  <c r="T2" i="38" l="1"/>
  <c r="F24" i="30"/>
  <c r="F23" i="30"/>
  <c r="F22" i="30"/>
  <c r="F21" i="30"/>
  <c r="F20" i="30"/>
  <c r="F19" i="30"/>
  <c r="F18" i="30"/>
  <c r="F17" i="30"/>
  <c r="F16" i="30"/>
  <c r="F15" i="30"/>
  <c r="F14" i="30"/>
  <c r="F13" i="30"/>
  <c r="F12" i="30"/>
  <c r="F11" i="30"/>
  <c r="F10" i="30"/>
  <c r="F9" i="30"/>
  <c r="F8" i="30"/>
  <c r="F7" i="30"/>
  <c r="F6" i="30"/>
  <c r="F5" i="30"/>
  <c r="F25" i="37"/>
  <c r="F24" i="37"/>
  <c r="F23" i="37"/>
  <c r="F22" i="37"/>
  <c r="F21" i="37"/>
  <c r="F20" i="37"/>
  <c r="F19" i="37"/>
  <c r="F18" i="37"/>
  <c r="F17" i="37"/>
  <c r="F16" i="37"/>
  <c r="F15" i="37"/>
  <c r="F14" i="37"/>
  <c r="F13" i="37"/>
  <c r="F12" i="37"/>
  <c r="F11" i="37"/>
  <c r="F10" i="37"/>
  <c r="F9" i="37"/>
  <c r="F8"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5" i="14"/>
  <c r="E29" i="14" s="1"/>
  <c r="E25" i="15" s="1"/>
  <c r="C8" i="41" s="1"/>
  <c r="I25" i="47"/>
  <c r="I24" i="47"/>
  <c r="I23" i="47"/>
  <c r="I22" i="47"/>
  <c r="I21" i="47"/>
  <c r="I20" i="47"/>
  <c r="I19" i="47"/>
  <c r="I18" i="47"/>
  <c r="I17" i="47"/>
  <c r="I16" i="47"/>
  <c r="I15" i="47"/>
  <c r="I14" i="47"/>
  <c r="I13" i="47"/>
  <c r="I12" i="47"/>
  <c r="I11" i="47"/>
  <c r="I10" i="47"/>
  <c r="I9" i="47"/>
  <c r="I7" i="47"/>
  <c r="I6" i="47"/>
  <c r="I5" i="47"/>
  <c r="I26" i="47" s="1"/>
  <c r="I25" i="51"/>
  <c r="I24" i="51"/>
  <c r="I23" i="51"/>
  <c r="I22" i="51"/>
  <c r="I21" i="51"/>
  <c r="I20" i="51"/>
  <c r="I19" i="51"/>
  <c r="I18" i="51"/>
  <c r="I17" i="51"/>
  <c r="I16" i="51"/>
  <c r="I15" i="51"/>
  <c r="I14" i="51"/>
  <c r="I13" i="51"/>
  <c r="I12" i="51"/>
  <c r="I11" i="51"/>
  <c r="I10" i="51"/>
  <c r="I9" i="51"/>
  <c r="I8" i="51"/>
  <c r="I7" i="51"/>
  <c r="I6" i="51"/>
  <c r="I5" i="51"/>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E21" i="15" s="1"/>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S2" i="38"/>
  <c r="Q2" i="38"/>
  <c r="P2" i="38"/>
  <c r="O2" i="38"/>
  <c r="M2" i="38"/>
  <c r="L2" i="38"/>
  <c r="K2" i="38"/>
  <c r="F2" i="38"/>
  <c r="A11" i="41"/>
  <c r="D2" i="41"/>
  <c r="F25" i="30" l="1"/>
  <c r="E29" i="15" s="1"/>
  <c r="C12" i="41" s="1"/>
  <c r="I26" i="51"/>
  <c r="E24" i="15" s="1"/>
  <c r="F40" i="13"/>
  <c r="E22" i="15" s="1"/>
  <c r="C5" i="41" s="1"/>
  <c r="F23" i="15"/>
  <c r="G23" i="15" s="1"/>
  <c r="C6" i="41"/>
  <c r="D6" i="41" s="1"/>
  <c r="C4" i="41"/>
  <c r="C9" i="41"/>
  <c r="D9" i="41" s="1"/>
  <c r="F26" i="15"/>
  <c r="G26" i="15" s="1"/>
  <c r="F29" i="15" l="1"/>
  <c r="G29" i="15" s="1"/>
  <c r="F21" i="15"/>
  <c r="G21" i="15" s="1"/>
  <c r="AJ2" i="38"/>
  <c r="E9" i="41"/>
  <c r="D4" i="41"/>
  <c r="AH2" i="38"/>
  <c r="E6" i="41"/>
  <c r="F24" i="15"/>
  <c r="G24" i="15" s="1"/>
  <c r="C7" i="41"/>
  <c r="D7" i="41" s="1"/>
  <c r="E27" i="15"/>
  <c r="F27" i="15" s="1"/>
  <c r="C10" i="41" l="1"/>
  <c r="D10" i="41"/>
  <c r="AG2" i="38"/>
  <c r="E4" i="41"/>
  <c r="D12" i="41"/>
  <c r="G27" i="15"/>
  <c r="AK2" i="38" s="1"/>
  <c r="AN2" i="38"/>
  <c r="E12" i="41"/>
  <c r="E7" i="41"/>
  <c r="AI2" i="38"/>
  <c r="F28" i="15"/>
  <c r="F31" i="15" s="1"/>
  <c r="E10" i="41" l="1"/>
  <c r="G28" i="15"/>
  <c r="E11" i="41" s="1"/>
  <c r="D11" i="41"/>
  <c r="D13" i="41" s="1"/>
  <c r="F30" i="15"/>
  <c r="E13" i="41" l="1"/>
  <c r="G30" i="15"/>
  <c r="AM2" i="38"/>
  <c r="AE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218CB25B-354D-4F76-A925-D92BD5A3349A}">
      <text>
        <r>
          <rPr>
            <sz val="9"/>
            <color indexed="81"/>
            <rFont val="ＭＳ Ｐゴシック"/>
            <family val="3"/>
            <charset val="128"/>
          </rPr>
          <t>FAXについては、記入を省略いただいてもかまいません。</t>
        </r>
      </text>
    </comment>
    <comment ref="B42" authorId="0" shapeId="0" xr:uid="{27DE2229-4DE2-482D-888D-CFFDFD9F3D2C}">
      <text>
        <r>
          <rPr>
            <sz val="9"/>
            <color indexed="81"/>
            <rFont val="ＭＳ Ｐゴシック"/>
            <family val="3"/>
            <charset val="128"/>
          </rPr>
          <t>FAXについては、記入を省略いただいてもかまいません。</t>
        </r>
      </text>
    </comment>
    <comment ref="B48" authorId="0" shapeId="0" xr:uid="{5D11407B-7EE9-4495-A727-24668CA92B85}">
      <text>
        <r>
          <rPr>
            <sz val="9"/>
            <color indexed="81"/>
            <rFont val="ＭＳ Ｐゴシック"/>
            <family val="3"/>
            <charset val="128"/>
          </rPr>
          <t>FAXについては、記入を省略いただいてもかまいません。</t>
        </r>
      </text>
    </comment>
    <comment ref="B54" authorId="0" shapeId="0" xr:uid="{A978787A-F2AF-4492-AF23-E5A749400B31}">
      <text>
        <r>
          <rPr>
            <sz val="9"/>
            <color indexed="81"/>
            <rFont val="ＭＳ Ｐゴシック"/>
            <family val="3"/>
            <charset val="128"/>
          </rPr>
          <t>FAXについては、記入を省略いただいてもかまいません。</t>
        </r>
      </text>
    </comment>
    <comment ref="B60" authorId="0" shapeId="0" xr:uid="{ABAD247F-C9AA-4E64-8BB9-69ABC8448DD1}">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<sst xmlns="http://schemas.openxmlformats.org/spreadsheetml/2006/main" count="401" uniqueCount="261">
  <si>
    <t>Ⅲ．所要経費（補助対象経費）</t>
    <phoneticPr fontId="16"/>
  </si>
  <si>
    <t>（単位：円）</t>
  </si>
  <si>
    <t>物品費</t>
    <rPh sb="0" eb="2">
      <t>ブッピン</t>
    </rPh>
    <rPh sb="2" eb="3">
      <t>ヒ</t>
    </rPh>
    <phoneticPr fontId="16"/>
  </si>
  <si>
    <t>設備備品費</t>
  </si>
  <si>
    <t>消耗品費</t>
  </si>
  <si>
    <t>旅費</t>
    <rPh sb="0" eb="2">
      <t>リョヒ</t>
    </rPh>
    <phoneticPr fontId="16"/>
  </si>
  <si>
    <t>旅費</t>
  </si>
  <si>
    <t>人件費・謝金</t>
    <rPh sb="0" eb="3">
      <t>ジンケンヒ</t>
    </rPh>
    <rPh sb="4" eb="6">
      <t>シャキン</t>
    </rPh>
    <phoneticPr fontId="16"/>
  </si>
  <si>
    <t>人件費</t>
  </si>
  <si>
    <t>謝金</t>
  </si>
  <si>
    <t>その他</t>
    <rPh sb="2" eb="3">
      <t>タ</t>
    </rPh>
    <phoneticPr fontId="16"/>
  </si>
  <si>
    <t>その他</t>
    <phoneticPr fontId="16"/>
  </si>
  <si>
    <t>小計</t>
    <phoneticPr fontId="16"/>
  </si>
  <si>
    <t>委託費</t>
    <rPh sb="0" eb="2">
      <t>イタク</t>
    </rPh>
    <rPh sb="2" eb="3">
      <t>ヒ</t>
    </rPh>
    <phoneticPr fontId="16"/>
  </si>
  <si>
    <t>合計</t>
  </si>
  <si>
    <t>No.</t>
    <phoneticPr fontId="27"/>
  </si>
  <si>
    <t>まとまり番号</t>
    <rPh sb="4" eb="6">
      <t>バンゴウ</t>
    </rPh>
    <phoneticPr fontId="27"/>
  </si>
  <si>
    <t>代表</t>
    <rPh sb="0" eb="2">
      <t>ダイヒョウ</t>
    </rPh>
    <phoneticPr fontId="27"/>
  </si>
  <si>
    <t>ダミー</t>
    <phoneticPr fontId="27"/>
  </si>
  <si>
    <t>課題管理番号</t>
    <rPh sb="0" eb="2">
      <t>カダイ</t>
    </rPh>
    <rPh sb="2" eb="4">
      <t>カンリ</t>
    </rPh>
    <rPh sb="4" eb="6">
      <t>バンゴウ</t>
    </rPh>
    <phoneticPr fontId="27"/>
  </si>
  <si>
    <t>契約番号</t>
    <rPh sb="0" eb="2">
      <t>ケイヤク</t>
    </rPh>
    <rPh sb="2" eb="4">
      <t>バンゴウ</t>
    </rPh>
    <phoneticPr fontId="27"/>
  </si>
  <si>
    <t>文書番号種別</t>
    <rPh sb="0" eb="2">
      <t>ブンショ</t>
    </rPh>
    <rPh sb="2" eb="4">
      <t>バンゴウ</t>
    </rPh>
    <rPh sb="4" eb="6">
      <t>シュベツ</t>
    </rPh>
    <phoneticPr fontId="27"/>
  </si>
  <si>
    <t>文書番号</t>
    <rPh sb="0" eb="2">
      <t>ブンショ</t>
    </rPh>
    <rPh sb="2" eb="4">
      <t>バンゴウ</t>
    </rPh>
    <phoneticPr fontId="27"/>
  </si>
  <si>
    <t>ブランクセル</t>
    <phoneticPr fontId="16"/>
  </si>
  <si>
    <t>プログラム名</t>
    <rPh sb="5" eb="6">
      <t>メイ</t>
    </rPh>
    <phoneticPr fontId="27"/>
  </si>
  <si>
    <t>e-Rad課題ID番号</t>
    <phoneticPr fontId="27"/>
  </si>
  <si>
    <t>交付決定日</t>
    <rPh sb="0" eb="2">
      <t>コウフ</t>
    </rPh>
    <rPh sb="2" eb="5">
      <t>ケッテイビ</t>
    </rPh>
    <phoneticPr fontId="27"/>
  </si>
  <si>
    <t>補助の交付を受けようとする額</t>
    <rPh sb="0" eb="2">
      <t>ホジョ</t>
    </rPh>
    <rPh sb="3" eb="5">
      <t>コウフ</t>
    </rPh>
    <rPh sb="6" eb="7">
      <t>ウ</t>
    </rPh>
    <rPh sb="13" eb="14">
      <t>ガク</t>
    </rPh>
    <phoneticPr fontId="27"/>
  </si>
  <si>
    <t>物品費</t>
    <rPh sb="0" eb="2">
      <t>ブッピン</t>
    </rPh>
    <rPh sb="2" eb="3">
      <t>ヒ</t>
    </rPh>
    <phoneticPr fontId="27"/>
  </si>
  <si>
    <t>旅費</t>
    <rPh sb="0" eb="2">
      <t>リョヒ</t>
    </rPh>
    <phoneticPr fontId="27"/>
  </si>
  <si>
    <t>人件費・謝金</t>
    <rPh sb="0" eb="3">
      <t>ジンケンヒ</t>
    </rPh>
    <rPh sb="4" eb="6">
      <t>シャキン</t>
    </rPh>
    <phoneticPr fontId="27"/>
  </si>
  <si>
    <t>その他</t>
    <rPh sb="2" eb="3">
      <t>タ</t>
    </rPh>
    <phoneticPr fontId="27"/>
  </si>
  <si>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7"/>
  </si>
  <si>
    <t>間接経費
（一般管理費）</t>
    <rPh sb="0" eb="2">
      <t>カンセツ</t>
    </rPh>
    <rPh sb="2" eb="4">
      <t>ケイヒ</t>
    </rPh>
    <rPh sb="6" eb="8">
      <t>イッパン</t>
    </rPh>
    <rPh sb="8" eb="11">
      <t>カンリヒ</t>
    </rPh>
    <phoneticPr fontId="27"/>
  </si>
  <si>
    <t>委託費</t>
    <rPh sb="0" eb="2">
      <t>イタク</t>
    </rPh>
    <rPh sb="2" eb="3">
      <t>ヒ</t>
    </rPh>
    <phoneticPr fontId="27"/>
  </si>
  <si>
    <t>研究概要</t>
    <rPh sb="0" eb="2">
      <t>ケンキュウ</t>
    </rPh>
    <rPh sb="2" eb="4">
      <t>ガイヨウ</t>
    </rPh>
    <phoneticPr fontId="16"/>
  </si>
  <si>
    <t>電話</t>
    <rPh sb="0" eb="2">
      <t>デンワ</t>
    </rPh>
    <phoneticPr fontId="27"/>
  </si>
  <si>
    <t>FAX</t>
    <phoneticPr fontId="27"/>
  </si>
  <si>
    <t>経理担当窓口
郵便番号</t>
    <rPh sb="0" eb="2">
      <t>ケイリ</t>
    </rPh>
    <rPh sb="2" eb="4">
      <t>タントウ</t>
    </rPh>
    <rPh sb="4" eb="6">
      <t>マドグチ</t>
    </rPh>
    <rPh sb="7" eb="9">
      <t>ユウビン</t>
    </rPh>
    <rPh sb="9" eb="11">
      <t>バンゴウ</t>
    </rPh>
    <phoneticPr fontId="27"/>
  </si>
  <si>
    <t>経理担当窓口
住　所</t>
    <rPh sb="0" eb="2">
      <t>ケイリ</t>
    </rPh>
    <rPh sb="2" eb="4">
      <t>タントウ</t>
    </rPh>
    <rPh sb="4" eb="6">
      <t>マドグチ</t>
    </rPh>
    <rPh sb="7" eb="8">
      <t>ジュウ</t>
    </rPh>
    <rPh sb="9" eb="10">
      <t>ショ</t>
    </rPh>
    <phoneticPr fontId="27"/>
  </si>
  <si>
    <t>経理担当者
所属部署・役職</t>
    <rPh sb="0" eb="2">
      <t>ケイリ</t>
    </rPh>
    <rPh sb="2" eb="4">
      <t>タントウ</t>
    </rPh>
    <rPh sb="4" eb="5">
      <t>シャ</t>
    </rPh>
    <rPh sb="6" eb="8">
      <t>ショゾク</t>
    </rPh>
    <rPh sb="8" eb="10">
      <t>ブショ</t>
    </rPh>
    <rPh sb="11" eb="13">
      <t>ヤクショク</t>
    </rPh>
    <phoneticPr fontId="27"/>
  </si>
  <si>
    <t>経理担当者氏名</t>
    <rPh sb="0" eb="2">
      <t>ケイリ</t>
    </rPh>
    <rPh sb="2" eb="5">
      <t>タントウシャ</t>
    </rPh>
    <rPh sb="5" eb="7">
      <t>シメイ</t>
    </rPh>
    <phoneticPr fontId="27"/>
  </si>
  <si>
    <t>経理担当者E-mail</t>
    <rPh sb="0" eb="2">
      <t>ケイリ</t>
    </rPh>
    <rPh sb="2" eb="5">
      <t>タントウシャ</t>
    </rPh>
    <phoneticPr fontId="27"/>
  </si>
  <si>
    <t>知財担当者
所属部署・役職</t>
    <rPh sb="0" eb="2">
      <t>チザイ</t>
    </rPh>
    <rPh sb="2" eb="5">
      <t>タントウシャ</t>
    </rPh>
    <rPh sb="6" eb="8">
      <t>ショゾク</t>
    </rPh>
    <rPh sb="8" eb="10">
      <t>ブショ</t>
    </rPh>
    <rPh sb="11" eb="13">
      <t>ヤクショク</t>
    </rPh>
    <phoneticPr fontId="27"/>
  </si>
  <si>
    <t>知財担当者氏名</t>
    <rPh sb="0" eb="2">
      <t>チザイ</t>
    </rPh>
    <rPh sb="2" eb="5">
      <t>タントウシャ</t>
    </rPh>
    <rPh sb="5" eb="7">
      <t>シメイ</t>
    </rPh>
    <phoneticPr fontId="27"/>
  </si>
  <si>
    <t>知財担当者E-mail</t>
    <rPh sb="0" eb="2">
      <t>チザイ</t>
    </rPh>
    <rPh sb="2" eb="5">
      <t>タントウシャ</t>
    </rPh>
    <phoneticPr fontId="27"/>
  </si>
  <si>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7"/>
  </si>
  <si>
    <t>研究倫理教育責任者
氏名</t>
    <rPh sb="0" eb="2">
      <t>ケンキュウ</t>
    </rPh>
    <rPh sb="2" eb="4">
      <t>リンリ</t>
    </rPh>
    <rPh sb="4" eb="6">
      <t>キョウイク</t>
    </rPh>
    <rPh sb="6" eb="9">
      <t>セキニンシャ</t>
    </rPh>
    <rPh sb="10" eb="12">
      <t>シメイ</t>
    </rPh>
    <phoneticPr fontId="27"/>
  </si>
  <si>
    <t>研究倫理教育責任者E-mail</t>
    <phoneticPr fontId="27"/>
  </si>
  <si>
    <t>コンプライアンス推進責任者
所属部署・役職</t>
    <rPh sb="8" eb="10">
      <t>スイシン</t>
    </rPh>
    <rPh sb="10" eb="13">
      <t>セキニンシャ</t>
    </rPh>
    <rPh sb="14" eb="16">
      <t>ショゾク</t>
    </rPh>
    <rPh sb="16" eb="18">
      <t>ブショ</t>
    </rPh>
    <rPh sb="19" eb="21">
      <t>ヤクショク</t>
    </rPh>
    <phoneticPr fontId="27"/>
  </si>
  <si>
    <t>コンプライアンス推進責任者氏名</t>
    <rPh sb="8" eb="10">
      <t>スイシン</t>
    </rPh>
    <rPh sb="10" eb="13">
      <t>セキニンシャ</t>
    </rPh>
    <rPh sb="13" eb="15">
      <t>シメイ</t>
    </rPh>
    <phoneticPr fontId="27"/>
  </si>
  <si>
    <t>コンプライアンス推進責任者E-mail</t>
    <rPh sb="8" eb="10">
      <t>スイシン</t>
    </rPh>
    <rPh sb="10" eb="13">
      <t>セキニンシャ</t>
    </rPh>
    <phoneticPr fontId="27"/>
  </si>
  <si>
    <t>備考</t>
    <rPh sb="0" eb="2">
      <t>ビコウ</t>
    </rPh>
    <phoneticPr fontId="27"/>
  </si>
  <si>
    <t>AMED記入</t>
  </si>
  <si>
    <t>AMED入力</t>
    <rPh sb="4" eb="6">
      <t>ニュウリョク</t>
    </rPh>
    <phoneticPr fontId="27"/>
  </si>
  <si>
    <t>　　　　作成日：</t>
    <rPh sb="4" eb="7">
      <t>サクセイビ</t>
    </rPh>
    <phoneticPr fontId="16"/>
  </si>
  <si>
    <t>課題管理番号：</t>
    <rPh sb="0" eb="2">
      <t>カダイ</t>
    </rPh>
    <rPh sb="2" eb="4">
      <t>カンリ</t>
    </rPh>
    <rPh sb="4" eb="6">
      <t>バンゴウ</t>
    </rPh>
    <phoneticPr fontId="16"/>
  </si>
  <si>
    <t>AMED記入</t>
    <rPh sb="4" eb="6">
      <t>キニュウ</t>
    </rPh>
    <phoneticPr fontId="16"/>
  </si>
  <si>
    <r>
      <rPr>
        <b/>
        <sz val="12"/>
        <rFont val="ＭＳ 明朝"/>
        <family val="1"/>
        <charset val="128"/>
      </rPr>
      <t>　　　＜経費等内訳書＞</t>
    </r>
    <r>
      <rPr>
        <sz val="12"/>
        <rFont val="ＭＳ 明朝"/>
        <family val="1"/>
        <charset val="128"/>
      </rPr>
      <t xml:space="preserve">　令和 </t>
    </r>
    <r>
      <rPr>
        <sz val="12"/>
        <color rgb="FFFF0000"/>
        <rFont val="ＭＳ 明朝"/>
        <family val="1"/>
        <charset val="128"/>
      </rPr>
      <t>n</t>
    </r>
    <r>
      <rPr>
        <sz val="12"/>
        <rFont val="ＭＳ 明朝"/>
        <family val="1"/>
        <charset val="128"/>
      </rPr>
      <t>年度</t>
    </r>
    <rPh sb="4" eb="6">
      <t>ケイヒ</t>
    </rPh>
    <rPh sb="6" eb="7">
      <t>ナド</t>
    </rPh>
    <rPh sb="7" eb="10">
      <t>ウチワケショ</t>
    </rPh>
    <phoneticPr fontId="16"/>
  </si>
  <si>
    <t>財源：</t>
    <rPh sb="0" eb="2">
      <t>ザイゲン</t>
    </rPh>
    <phoneticPr fontId="16"/>
  </si>
  <si>
    <t>プログラム名：</t>
    <rPh sb="5" eb="6">
      <t>メイ</t>
    </rPh>
    <phoneticPr fontId="16"/>
  </si>
  <si>
    <t>～</t>
    <phoneticPr fontId="16"/>
  </si>
  <si>
    <t>e-Rad課題ID番号：</t>
    <rPh sb="5" eb="7">
      <t>カダイ</t>
    </rPh>
    <rPh sb="9" eb="11">
      <t>バンゴウ</t>
    </rPh>
    <phoneticPr fontId="16"/>
  </si>
  <si>
    <r>
      <t xml:space="preserve">研究概要：　　
</t>
    </r>
    <r>
      <rPr>
        <sz val="11"/>
        <rFont val="ＭＳ 明朝"/>
        <family val="1"/>
        <charset val="128"/>
      </rPr>
      <t>（300～500字程度で、公開可能なもの）</t>
    </r>
    <rPh sb="0" eb="2">
      <t>ケンキュウ</t>
    </rPh>
    <rPh sb="2" eb="4">
      <t>ガイヨウ</t>
    </rPh>
    <rPh sb="16" eb="17">
      <t>ジ</t>
    </rPh>
    <rPh sb="17" eb="19">
      <t>テイド</t>
    </rPh>
    <rPh sb="21" eb="23">
      <t>コウカイ</t>
    </rPh>
    <rPh sb="23" eb="25">
      <t>カノウ</t>
    </rPh>
    <phoneticPr fontId="16"/>
  </si>
  <si>
    <t>＜経費内訳＞</t>
    <rPh sb="1" eb="3">
      <t>ケイヒ</t>
    </rPh>
    <rPh sb="3" eb="5">
      <t>ウチワケ</t>
    </rPh>
    <phoneticPr fontId="16"/>
  </si>
  <si>
    <t>補助率（分子／分母）</t>
    <phoneticPr fontId="16"/>
  </si>
  <si>
    <t>/</t>
    <phoneticPr fontId="16"/>
  </si>
  <si>
    <t>（単位：円）</t>
    <phoneticPr fontId="16"/>
  </si>
  <si>
    <t>物品費</t>
    <rPh sb="0" eb="1">
      <t>モノ</t>
    </rPh>
    <rPh sb="1" eb="2">
      <t>シナ</t>
    </rPh>
    <rPh sb="2" eb="3">
      <t>ヒ</t>
    </rPh>
    <phoneticPr fontId="16"/>
  </si>
  <si>
    <t>設備備品費</t>
    <rPh sb="0" eb="2">
      <t>セツビ</t>
    </rPh>
    <rPh sb="2" eb="5">
      <t>ビヒンヒ</t>
    </rPh>
    <phoneticPr fontId="16"/>
  </si>
  <si>
    <t>消耗品費</t>
    <rPh sb="0" eb="3">
      <t>ショウモウヒン</t>
    </rPh>
    <rPh sb="3" eb="4">
      <t>ヒ</t>
    </rPh>
    <phoneticPr fontId="16"/>
  </si>
  <si>
    <t>旅費</t>
    <rPh sb="0" eb="1">
      <t>タビ</t>
    </rPh>
    <rPh sb="1" eb="2">
      <t>ヒ</t>
    </rPh>
    <phoneticPr fontId="16"/>
  </si>
  <si>
    <t>旅費</t>
    <phoneticPr fontId="16"/>
  </si>
  <si>
    <t>人件費・謝金</t>
    <rPh sb="0" eb="1">
      <t>ヒト</t>
    </rPh>
    <rPh sb="1" eb="2">
      <t>ケン</t>
    </rPh>
    <rPh sb="2" eb="3">
      <t>ヒ</t>
    </rPh>
    <rPh sb="4" eb="5">
      <t>シャ</t>
    </rPh>
    <rPh sb="5" eb="6">
      <t>カネ</t>
    </rPh>
    <phoneticPr fontId="16"/>
  </si>
  <si>
    <t>人件費</t>
    <phoneticPr fontId="16"/>
  </si>
  <si>
    <t>謝金</t>
    <phoneticPr fontId="16"/>
  </si>
  <si>
    <t>小計</t>
    <rPh sb="0" eb="2">
      <t>ショウケイ</t>
    </rPh>
    <phoneticPr fontId="16"/>
  </si>
  <si>
    <t>小計の</t>
    <rPh sb="0" eb="2">
      <t>ショウケイ</t>
    </rPh>
    <phoneticPr fontId="16"/>
  </si>
  <si>
    <t>％</t>
    <phoneticPr fontId="16"/>
  </si>
  <si>
    <t>合　　　計</t>
    <rPh sb="0" eb="1">
      <t>ゴウ</t>
    </rPh>
    <rPh sb="4" eb="5">
      <t>ケイ</t>
    </rPh>
    <phoneticPr fontId="16"/>
  </si>
  <si>
    <t>間接経費率(確認用)</t>
    <rPh sb="0" eb="2">
      <t>カンセツ</t>
    </rPh>
    <rPh sb="2" eb="4">
      <t>ケイヒ</t>
    </rPh>
    <rPh sb="4" eb="5">
      <t>リツ</t>
    </rPh>
    <rPh sb="6" eb="8">
      <t>カクニン</t>
    </rPh>
    <rPh sb="8" eb="9">
      <t>ヨウ</t>
    </rPh>
    <phoneticPr fontId="16"/>
  </si>
  <si>
    <t>氏名</t>
    <rPh sb="0" eb="1">
      <t>シ</t>
    </rPh>
    <rPh sb="1" eb="2">
      <t>メイ</t>
    </rPh>
    <phoneticPr fontId="16"/>
  </si>
  <si>
    <t>所属・役職</t>
    <rPh sb="0" eb="2">
      <t>ショゾク</t>
    </rPh>
    <rPh sb="3" eb="5">
      <t>ヤクショク</t>
    </rPh>
    <phoneticPr fontId="16"/>
  </si>
  <si>
    <t>郵便番号</t>
    <rPh sb="0" eb="2">
      <t>ユウビン</t>
    </rPh>
    <rPh sb="2" eb="4">
      <t>バンゴウ</t>
    </rPh>
    <phoneticPr fontId="16"/>
  </si>
  <si>
    <t>住所</t>
    <rPh sb="0" eb="2">
      <t>ジュウショ</t>
    </rPh>
    <phoneticPr fontId="16"/>
  </si>
  <si>
    <t>電話番号</t>
    <rPh sb="0" eb="2">
      <t>デンワ</t>
    </rPh>
    <rPh sb="2" eb="4">
      <t>バンゴウ</t>
    </rPh>
    <phoneticPr fontId="16"/>
  </si>
  <si>
    <t>FAX番号</t>
    <rPh sb="3" eb="5">
      <t>バンゴウ</t>
    </rPh>
    <phoneticPr fontId="16"/>
  </si>
  <si>
    <t>E-mailアドレス</t>
    <phoneticPr fontId="16"/>
  </si>
  <si>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6"/>
  </si>
  <si>
    <t>E-mailアドレス</t>
  </si>
  <si>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16"/>
  </si>
  <si>
    <r>
      <t xml:space="preserve">　      </t>
    </r>
    <r>
      <rPr>
        <b/>
        <sz val="12"/>
        <color rgb="FFFF0000"/>
        <rFont val="ＭＳ 明朝"/>
        <family val="1"/>
        <charset val="128"/>
      </rPr>
      <t xml:space="preserve">  ⇒ kenkyuukousei@amed.go.jp</t>
    </r>
    <phoneticPr fontId="16"/>
  </si>
  <si>
    <t>　　ください。】 ⇒ kenkyuukousei@amed.go.jp</t>
    <phoneticPr fontId="16"/>
  </si>
  <si>
    <t>（物品費内訳）</t>
    <rPh sb="1" eb="3">
      <t>ブッピン</t>
    </rPh>
    <rPh sb="3" eb="4">
      <t>ヒ</t>
    </rPh>
    <rPh sb="4" eb="6">
      <t>ウチワケ</t>
    </rPh>
    <phoneticPr fontId="16"/>
  </si>
  <si>
    <t>＜設備備品費＞</t>
    <rPh sb="1" eb="3">
      <t>セツビ</t>
    </rPh>
    <rPh sb="3" eb="6">
      <t>ビヒンヒ</t>
    </rPh>
    <phoneticPr fontId="16"/>
  </si>
  <si>
    <t>単位：円</t>
    <rPh sb="0" eb="2">
      <t>タンイ</t>
    </rPh>
    <rPh sb="3" eb="4">
      <t>エン</t>
    </rPh>
    <phoneticPr fontId="16"/>
  </si>
  <si>
    <t>品名</t>
    <rPh sb="0" eb="2">
      <t>ヒンメイ</t>
    </rPh>
    <phoneticPr fontId="16"/>
  </si>
  <si>
    <t>使途</t>
    <rPh sb="0" eb="2">
      <t>シト</t>
    </rPh>
    <phoneticPr fontId="16"/>
  </si>
  <si>
    <t>購入予定時期
（四半期単位）</t>
    <rPh sb="0" eb="2">
      <t>コウニュウ</t>
    </rPh>
    <rPh sb="2" eb="4">
      <t>ヨテイ</t>
    </rPh>
    <rPh sb="4" eb="6">
      <t>ジキ</t>
    </rPh>
    <rPh sb="8" eb="9">
      <t>シ</t>
    </rPh>
    <rPh sb="9" eb="11">
      <t>ハンキ</t>
    </rPh>
    <rPh sb="11" eb="13">
      <t>タンイ</t>
    </rPh>
    <phoneticPr fontId="16"/>
  </si>
  <si>
    <t>積算根拠</t>
    <rPh sb="0" eb="2">
      <t>セキサン</t>
    </rPh>
    <rPh sb="2" eb="4">
      <t>コンキョ</t>
    </rPh>
    <phoneticPr fontId="16"/>
  </si>
  <si>
    <t>金額（税込）</t>
    <rPh sb="0" eb="2">
      <t>キンガク</t>
    </rPh>
    <rPh sb="3" eb="5">
      <t>ゼイコミ</t>
    </rPh>
    <phoneticPr fontId="16"/>
  </si>
  <si>
    <t>単価（税込）</t>
    <rPh sb="0" eb="2">
      <t>タンカ</t>
    </rPh>
    <rPh sb="3" eb="4">
      <t>ゼイ</t>
    </rPh>
    <rPh sb="4" eb="5">
      <t>コ</t>
    </rPh>
    <phoneticPr fontId="16"/>
  </si>
  <si>
    <t>数量</t>
    <rPh sb="0" eb="2">
      <t>スウリョウ</t>
    </rPh>
    <phoneticPr fontId="16"/>
  </si>
  <si>
    <t>●●分析装置</t>
    <rPh sb="2" eb="4">
      <t>ブンセキ</t>
    </rPh>
    <rPh sb="4" eb="6">
      <t>ソウチ</t>
    </rPh>
    <phoneticPr fontId="16"/>
  </si>
  <si>
    <t>●●分析のため</t>
    <rPh sb="2" eb="4">
      <t>ブンセキ</t>
    </rPh>
    <phoneticPr fontId="16"/>
  </si>
  <si>
    <t>第1四半期</t>
  </si>
  <si>
    <t>件</t>
  </si>
  <si>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6"/>
  </si>
  <si>
    <t>合　　　　計</t>
    <rPh sb="0" eb="1">
      <t>ゴウ</t>
    </rPh>
    <rPh sb="5" eb="6">
      <t>ケイ</t>
    </rPh>
    <phoneticPr fontId="16"/>
  </si>
  <si>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6"/>
  </si>
  <si>
    <t>（物品費内訳）</t>
    <phoneticPr fontId="16"/>
  </si>
  <si>
    <t>＜消耗品費＞</t>
    <rPh sb="1" eb="4">
      <t>ショウモウヒン</t>
    </rPh>
    <rPh sb="4" eb="5">
      <t>ヒ</t>
    </rPh>
    <phoneticPr fontId="16"/>
  </si>
  <si>
    <t>金額（税込）</t>
    <rPh sb="0" eb="2">
      <t>キンガク</t>
    </rPh>
    <rPh sb="3" eb="4">
      <t>ゼイ</t>
    </rPh>
    <rPh sb="4" eb="5">
      <t>コ</t>
    </rPh>
    <phoneticPr fontId="16"/>
  </si>
  <si>
    <t>単位</t>
    <rPh sb="0" eb="2">
      <t>タンイ</t>
    </rPh>
    <phoneticPr fontId="16"/>
  </si>
  <si>
    <t>試薬（●●●●●、●●製）</t>
    <rPh sb="0" eb="2">
      <t>シヤク</t>
    </rPh>
    <rPh sb="11" eb="12">
      <t>セイ</t>
    </rPh>
    <phoneticPr fontId="16"/>
  </si>
  <si>
    <t>点</t>
    <rPh sb="0" eb="1">
      <t>テン</t>
    </rPh>
    <phoneticPr fontId="16"/>
  </si>
  <si>
    <t>試薬（▲▲▲▲、▲▲製）</t>
    <rPh sb="0" eb="2">
      <t>シヤク</t>
    </rPh>
    <rPh sb="10" eb="11">
      <t>セイ</t>
    </rPh>
    <phoneticPr fontId="16"/>
  </si>
  <si>
    <t>▲▲分析のため</t>
    <rPh sb="2" eb="4">
      <t>ブンセキ</t>
    </rPh>
    <phoneticPr fontId="16"/>
  </si>
  <si>
    <t>細胞培養器具(○○）</t>
    <rPh sb="0" eb="2">
      <t>サイボウ</t>
    </rPh>
    <rPh sb="2" eb="4">
      <t>バイヨウ</t>
    </rPh>
    <rPh sb="4" eb="6">
      <t>キグ</t>
    </rPh>
    <phoneticPr fontId="15"/>
  </si>
  <si>
    <t>培養細胞の維持のため</t>
    <rPh sb="0" eb="2">
      <t>バイヨウ</t>
    </rPh>
    <rPh sb="2" eb="4">
      <t>サイボウ</t>
    </rPh>
    <rPh sb="5" eb="7">
      <t>イジ</t>
    </rPh>
    <phoneticPr fontId="15"/>
  </si>
  <si>
    <t>式</t>
    <rPh sb="0" eb="1">
      <t>シキ</t>
    </rPh>
    <phoneticPr fontId="16"/>
  </si>
  <si>
    <t>細胞培養器具(△△）</t>
    <rPh sb="0" eb="2">
      <t>サイボウ</t>
    </rPh>
    <rPh sb="2" eb="4">
      <t>バイヨウ</t>
    </rPh>
    <rPh sb="4" eb="6">
      <t>キグ</t>
    </rPh>
    <phoneticPr fontId="15"/>
  </si>
  <si>
    <t>培養細胞の維持のため（海外業者）</t>
    <rPh sb="0" eb="2">
      <t>バイヨウ</t>
    </rPh>
    <rPh sb="2" eb="4">
      <t>サイボウ</t>
    </rPh>
    <rPh sb="5" eb="7">
      <t>イジ</t>
    </rPh>
    <rPh sb="11" eb="13">
      <t>カイガイ</t>
    </rPh>
    <rPh sb="13" eb="15">
      <t>ギョウシャ</t>
    </rPh>
    <phoneticPr fontId="15"/>
  </si>
  <si>
    <t>細胞培養器具(他）</t>
    <rPh sb="0" eb="2">
      <t>サイボウ</t>
    </rPh>
    <rPh sb="2" eb="4">
      <t>バイヨウ</t>
    </rPh>
    <rPh sb="4" eb="6">
      <t>キグ</t>
    </rPh>
    <rPh sb="7" eb="8">
      <t>ホカ</t>
    </rPh>
    <phoneticPr fontId="15"/>
  </si>
  <si>
    <t>●●(既製品ソフトウェア)</t>
    <rPh sb="3" eb="6">
      <t>キセイヒン</t>
    </rPh>
    <phoneticPr fontId="16"/>
  </si>
  <si>
    <t>●●解析のため</t>
    <rPh sb="2" eb="4">
      <t>カイセキ</t>
    </rPh>
    <phoneticPr fontId="16"/>
  </si>
  <si>
    <t>式</t>
  </si>
  <si>
    <t>ヌードマウス</t>
    <phoneticPr fontId="16"/>
  </si>
  <si>
    <t>○○の評価実験に使用</t>
    <rPh sb="5" eb="7">
      <t>ジッケン</t>
    </rPh>
    <rPh sb="8" eb="10">
      <t>シヨウ</t>
    </rPh>
    <phoneticPr fontId="16"/>
  </si>
  <si>
    <t>匹</t>
    <rPh sb="0" eb="1">
      <t>ヒキ</t>
    </rPh>
    <phoneticPr fontId="16"/>
  </si>
  <si>
    <t>検査用消耗品（ピペット類）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</si>
  <si>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</si>
  <si>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検査用消耗品（実験器具類）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</si>
  <si>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</si>
  <si>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○○検査に必要な消耗品</t>
    <rPh sb="2" eb="4">
      <t>ケンサ</t>
    </rPh>
    <rPh sb="5" eb="7">
      <t>ヒツヨウ</t>
    </rPh>
    <rPh sb="8" eb="11">
      <t>ショウモウヒン</t>
    </rPh>
    <phoneticPr fontId="16"/>
  </si>
  <si>
    <t>●●装置(試作品)</t>
    <rPh sb="2" eb="4">
      <t>ソウチ</t>
    </rPh>
    <rPh sb="5" eb="7">
      <t>シサク</t>
    </rPh>
    <rPh sb="7" eb="8">
      <t>ヒン</t>
    </rPh>
    <phoneticPr fontId="16"/>
  </si>
  <si>
    <t>●●測定装置試作</t>
    <rPh sb="2" eb="4">
      <t>ソクテイ</t>
    </rPh>
    <rPh sb="4" eb="6">
      <t>ソウチ</t>
    </rPh>
    <rPh sb="6" eb="8">
      <t>シサク</t>
    </rPh>
    <phoneticPr fontId="16"/>
  </si>
  <si>
    <t>＜旅費＞</t>
    <rPh sb="1" eb="3">
      <t>リョヒ</t>
    </rPh>
    <phoneticPr fontId="16"/>
  </si>
  <si>
    <t>種別</t>
    <rPh sb="0" eb="2">
      <t>シュベツ</t>
    </rPh>
    <phoneticPr fontId="16"/>
  </si>
  <si>
    <t>出張者</t>
    <rPh sb="0" eb="3">
      <t>シュッチョウシャ</t>
    </rPh>
    <phoneticPr fontId="16"/>
  </si>
  <si>
    <t>出張先</t>
    <rPh sb="0" eb="2">
      <t>シュッチョウ</t>
    </rPh>
    <rPh sb="2" eb="3">
      <t>サキ</t>
    </rPh>
    <phoneticPr fontId="16"/>
  </si>
  <si>
    <t>日程</t>
    <rPh sb="0" eb="2">
      <t>ニッテイ</t>
    </rPh>
    <phoneticPr fontId="16"/>
  </si>
  <si>
    <t>用務・目的</t>
    <rPh sb="0" eb="2">
      <t>ヨウム</t>
    </rPh>
    <rPh sb="3" eb="4">
      <t>メ</t>
    </rPh>
    <rPh sb="4" eb="5">
      <t>マト</t>
    </rPh>
    <phoneticPr fontId="16"/>
  </si>
  <si>
    <t>単価（税込）</t>
    <rPh sb="0" eb="2">
      <t>タンカ</t>
    </rPh>
    <rPh sb="3" eb="4">
      <t>ゼイ</t>
    </rPh>
    <rPh sb="4" eb="5">
      <t>コミ</t>
    </rPh>
    <phoneticPr fontId="16"/>
  </si>
  <si>
    <t>回数</t>
    <rPh sb="0" eb="2">
      <t>カイスウ</t>
    </rPh>
    <phoneticPr fontId="16"/>
  </si>
  <si>
    <t>人数</t>
    <rPh sb="0" eb="2">
      <t>ニンズウ</t>
    </rPh>
    <phoneticPr fontId="16"/>
  </si>
  <si>
    <t>国内</t>
  </si>
  <si>
    <t>栄目戸　太郎</t>
    <rPh sb="0" eb="1">
      <t>エイ</t>
    </rPh>
    <rPh sb="1" eb="3">
      <t>メド</t>
    </rPh>
    <rPh sb="4" eb="6">
      <t>タロウ</t>
    </rPh>
    <phoneticPr fontId="13"/>
  </si>
  <si>
    <t>ABC大学</t>
    <rPh sb="3" eb="5">
      <t>ダイガク</t>
    </rPh>
    <phoneticPr fontId="13"/>
  </si>
  <si>
    <t>泊</t>
    <rPh sb="0" eb="1">
      <t>ハク</t>
    </rPh>
    <phoneticPr fontId="13"/>
  </si>
  <si>
    <t>日</t>
    <rPh sb="0" eb="1">
      <t>ヒ</t>
    </rPh>
    <phoneticPr fontId="13"/>
  </si>
  <si>
    <t>四半期報告会のため</t>
    <rPh sb="0" eb="3">
      <t>シハンキ</t>
    </rPh>
    <rPh sb="3" eb="6">
      <t>ホウコクカイ</t>
    </rPh>
    <phoneticPr fontId="13"/>
  </si>
  <si>
    <t>丸野　内子</t>
    <rPh sb="0" eb="1">
      <t>マル</t>
    </rPh>
    <rPh sb="1" eb="2">
      <t>ノ</t>
    </rPh>
    <rPh sb="3" eb="5">
      <t>ウチコ</t>
    </rPh>
    <phoneticPr fontId="13"/>
  </si>
  <si>
    <t>東京都内　会議室</t>
    <rPh sb="0" eb="2">
      <t>トウキョウ</t>
    </rPh>
    <rPh sb="2" eb="4">
      <t>トナイ</t>
    </rPh>
    <rPh sb="5" eb="8">
      <t>カイギシツ</t>
    </rPh>
    <phoneticPr fontId="13"/>
  </si>
  <si>
    <t>○○班　班会議出席</t>
    <rPh sb="2" eb="3">
      <t>ハン</t>
    </rPh>
    <rPh sb="4" eb="5">
      <t>ハン</t>
    </rPh>
    <rPh sb="5" eb="7">
      <t>カイギ</t>
    </rPh>
    <rPh sb="7" eb="9">
      <t>シュッセキ</t>
    </rPh>
    <phoneticPr fontId="13"/>
  </si>
  <si>
    <t>海外</t>
  </si>
  <si>
    <t>大手　町子</t>
    <rPh sb="0" eb="2">
      <t>オオテ</t>
    </rPh>
    <rPh sb="3" eb="4">
      <t>マチ</t>
    </rPh>
    <rPh sb="4" eb="5">
      <t>コ</t>
    </rPh>
    <phoneticPr fontId="13"/>
  </si>
  <si>
    <t>シカゴ・DF大学</t>
    <rPh sb="6" eb="8">
      <t>ダイガク</t>
    </rPh>
    <phoneticPr fontId="13"/>
  </si>
  <si>
    <t>ZZZZ学会　発表のため</t>
    <rPh sb="4" eb="6">
      <t>ガッカイ</t>
    </rPh>
    <rPh sb="7" eb="9">
      <t>ハッピョウ</t>
    </rPh>
    <phoneticPr fontId="13"/>
  </si>
  <si>
    <t>（人件費内訳）</t>
    <rPh sb="1" eb="4">
      <t>ジンケンヒ</t>
    </rPh>
    <rPh sb="4" eb="6">
      <t>ウチワケ</t>
    </rPh>
    <phoneticPr fontId="16"/>
  </si>
  <si>
    <t>＜人件費＞</t>
    <rPh sb="1" eb="2">
      <t>ヒト</t>
    </rPh>
    <rPh sb="2" eb="3">
      <t>ケン</t>
    </rPh>
    <rPh sb="3" eb="4">
      <t>ヒ</t>
    </rPh>
    <phoneticPr fontId="16"/>
  </si>
  <si>
    <t>種別
（各機関の雇用の名称）</t>
    <rPh sb="0" eb="2">
      <t>シュベツ</t>
    </rPh>
    <rPh sb="4" eb="5">
      <t>カク</t>
    </rPh>
    <rPh sb="5" eb="7">
      <t>キカン</t>
    </rPh>
    <rPh sb="8" eb="10">
      <t>コヨウ</t>
    </rPh>
    <rPh sb="11" eb="13">
      <t>メイショウ</t>
    </rPh>
    <phoneticPr fontId="16"/>
  </si>
  <si>
    <t>氏名</t>
    <rPh sb="0" eb="2">
      <t>シメイ</t>
    </rPh>
    <phoneticPr fontId="16"/>
  </si>
  <si>
    <t>雇用
区分</t>
    <rPh sb="0" eb="2">
      <t>コヨウ</t>
    </rPh>
    <rPh sb="3" eb="5">
      <t>クブン</t>
    </rPh>
    <phoneticPr fontId="16"/>
  </si>
  <si>
    <t>金額</t>
    <rPh sb="0" eb="2">
      <t>キンガク</t>
    </rPh>
    <phoneticPr fontId="16"/>
  </si>
  <si>
    <t>備考</t>
    <rPh sb="0" eb="2">
      <t>ビコウ</t>
    </rPh>
    <phoneticPr fontId="16"/>
  </si>
  <si>
    <t>月給
または
時給</t>
    <rPh sb="0" eb="2">
      <t>ゲッキュウ</t>
    </rPh>
    <rPh sb="7" eb="9">
      <t>ジキュウ</t>
    </rPh>
    <phoneticPr fontId="16"/>
  </si>
  <si>
    <t>支払月数
または
支払時間数</t>
    <rPh sb="0" eb="2">
      <t>シハライ</t>
    </rPh>
    <rPh sb="2" eb="4">
      <t>ツキスウ</t>
    </rPh>
    <rPh sb="9" eb="11">
      <t>シハラ</t>
    </rPh>
    <rPh sb="11" eb="14">
      <t>ジカンスウ</t>
    </rPh>
    <phoneticPr fontId="16"/>
  </si>
  <si>
    <t>年間定期代
（税込）</t>
    <rPh sb="0" eb="2">
      <t>ネンカン</t>
    </rPh>
    <rPh sb="2" eb="5">
      <t>テイキダイ</t>
    </rPh>
    <rPh sb="7" eb="9">
      <t>ゼイコミ</t>
    </rPh>
    <phoneticPr fontId="16"/>
  </si>
  <si>
    <t>賞与</t>
    <rPh sb="0" eb="2">
      <t>ショウヨ</t>
    </rPh>
    <phoneticPr fontId="16"/>
  </si>
  <si>
    <t>従事率</t>
    <rPh sb="0" eb="2">
      <t>ジュウジ</t>
    </rPh>
    <rPh sb="2" eb="3">
      <t>リツ</t>
    </rPh>
    <phoneticPr fontId="16"/>
  </si>
  <si>
    <t>特任研究員</t>
    <rPh sb="0" eb="2">
      <t>トクニン</t>
    </rPh>
    <rPh sb="2" eb="5">
      <t>ケンキュウイン</t>
    </rPh>
    <phoneticPr fontId="16"/>
  </si>
  <si>
    <t>栄目戸　太郎</t>
    <rPh sb="0" eb="1">
      <t>エイ</t>
    </rPh>
    <rPh sb="1" eb="3">
      <t>メド</t>
    </rPh>
    <rPh sb="4" eb="6">
      <t>タロウ</t>
    </rPh>
    <phoneticPr fontId="16"/>
  </si>
  <si>
    <t>直雇用</t>
  </si>
  <si>
    <t>丸野　内子</t>
    <rPh sb="0" eb="1">
      <t>マル</t>
    </rPh>
    <rPh sb="1" eb="2">
      <t>ノ</t>
    </rPh>
    <rPh sb="3" eb="5">
      <t>ウチコ</t>
    </rPh>
    <phoneticPr fontId="16"/>
  </si>
  <si>
    <t>研究補佐員</t>
    <rPh sb="0" eb="2">
      <t>ケンキュウ</t>
    </rPh>
    <rPh sb="2" eb="5">
      <t>ホサイン</t>
    </rPh>
    <phoneticPr fontId="16"/>
  </si>
  <si>
    <t>A</t>
    <phoneticPr fontId="16"/>
  </si>
  <si>
    <t>派遣</t>
  </si>
  <si>
    <t>B</t>
    <phoneticPr fontId="16"/>
  </si>
  <si>
    <t>C</t>
    <phoneticPr fontId="16"/>
  </si>
  <si>
    <t>D</t>
    <phoneticPr fontId="16"/>
  </si>
  <si>
    <t>合計</t>
    <rPh sb="0" eb="2">
      <t>ゴウケイ</t>
    </rPh>
    <phoneticPr fontId="16"/>
  </si>
  <si>
    <t>雇用区分</t>
    <rPh sb="0" eb="2">
      <t>コヨウ</t>
    </rPh>
    <rPh sb="2" eb="4">
      <t>クブン</t>
    </rPh>
    <phoneticPr fontId="16"/>
  </si>
  <si>
    <t>時間単価</t>
    <rPh sb="0" eb="2">
      <t>ジカン</t>
    </rPh>
    <rPh sb="2" eb="4">
      <t>タンカ</t>
    </rPh>
    <phoneticPr fontId="16"/>
  </si>
  <si>
    <t>従事時間</t>
    <rPh sb="0" eb="2">
      <t>ジュウジ</t>
    </rPh>
    <rPh sb="2" eb="4">
      <t>ジカン</t>
    </rPh>
    <phoneticPr fontId="16"/>
  </si>
  <si>
    <t>月額単価</t>
    <rPh sb="0" eb="2">
      <t>ゲツガク</t>
    </rPh>
    <rPh sb="2" eb="4">
      <t>タンカ</t>
    </rPh>
    <phoneticPr fontId="16"/>
  </si>
  <si>
    <t>従事月数</t>
    <rPh sb="0" eb="2">
      <t>ジュウジ</t>
    </rPh>
    <rPh sb="2" eb="4">
      <t>ゲッスウ</t>
    </rPh>
    <phoneticPr fontId="16"/>
  </si>
  <si>
    <t>研究員</t>
    <rPh sb="0" eb="3">
      <t>ケンキュウイン</t>
    </rPh>
    <phoneticPr fontId="16"/>
  </si>
  <si>
    <t>（人件費内訳）</t>
    <rPh sb="1" eb="4">
      <t>ジンケンヒ</t>
    </rPh>
    <phoneticPr fontId="16"/>
  </si>
  <si>
    <t>＜謝金＞</t>
    <rPh sb="1" eb="3">
      <t>シャキン</t>
    </rPh>
    <phoneticPr fontId="16"/>
  </si>
  <si>
    <t>用務・目的等</t>
    <rPh sb="0" eb="2">
      <t>ヨウム</t>
    </rPh>
    <rPh sb="3" eb="5">
      <t>モクテキ</t>
    </rPh>
    <rPh sb="5" eb="6">
      <t>ナド</t>
    </rPh>
    <phoneticPr fontId="16"/>
  </si>
  <si>
    <t>積算根拠</t>
    <rPh sb="2" eb="4">
      <t>コンキョ</t>
    </rPh>
    <phoneticPr fontId="16"/>
  </si>
  <si>
    <t>●●●●</t>
    <phoneticPr fontId="16"/>
  </si>
  <si>
    <t>○○○○についての専門家による指導（講師代）</t>
    <rPh sb="9" eb="12">
      <t>センモンカ</t>
    </rPh>
    <rPh sb="15" eb="17">
      <t>シドウ</t>
    </rPh>
    <rPh sb="18" eb="20">
      <t>コウシ</t>
    </rPh>
    <rPh sb="20" eb="21">
      <t>ダイ</t>
    </rPh>
    <phoneticPr fontId="16"/>
  </si>
  <si>
    <t>（その他内訳）</t>
    <rPh sb="3" eb="4">
      <t>タ</t>
    </rPh>
    <rPh sb="4" eb="6">
      <t>ウチワケ</t>
    </rPh>
    <phoneticPr fontId="16"/>
  </si>
  <si>
    <t>＜その他＞</t>
    <rPh sb="3" eb="4">
      <t>タ</t>
    </rPh>
    <phoneticPr fontId="16"/>
  </si>
  <si>
    <t>件名</t>
    <rPh sb="0" eb="2">
      <t>ケンメイ</t>
    </rPh>
    <phoneticPr fontId="16"/>
  </si>
  <si>
    <t>目的等</t>
    <rPh sb="0" eb="2">
      <t>モクテキ</t>
    </rPh>
    <rPh sb="2" eb="3">
      <t>ナド</t>
    </rPh>
    <phoneticPr fontId="16"/>
  </si>
  <si>
    <t>検査機器レンタル料</t>
    <rPh sb="0" eb="2">
      <t>ケンサ</t>
    </rPh>
    <rPh sb="2" eb="4">
      <t>キキ</t>
    </rPh>
    <rPh sb="8" eb="9">
      <t>リョウ</t>
    </rPh>
    <phoneticPr fontId="16"/>
  </si>
  <si>
    <t>限定された期間で検証データ取得のため。</t>
    <rPh sb="0" eb="2">
      <t>ゲンテイ</t>
    </rPh>
    <rPh sb="5" eb="7">
      <t>キカン</t>
    </rPh>
    <rPh sb="8" eb="10">
      <t>ケンショウ</t>
    </rPh>
    <rPh sb="13" eb="15">
      <t>シュトク</t>
    </rPh>
    <phoneticPr fontId="16"/>
  </si>
  <si>
    <t>ヶ月</t>
  </si>
  <si>
    <t>DNA合成</t>
    <rPh sb="3" eb="5">
      <t>ゴウセイ</t>
    </rPh>
    <phoneticPr fontId="16"/>
  </si>
  <si>
    <t>PARG阻害剤のバイオマーカー研究</t>
    <phoneticPr fontId="16"/>
  </si>
  <si>
    <t>件</t>
    <rPh sb="0" eb="1">
      <t>ケン</t>
    </rPh>
    <phoneticPr fontId="16"/>
  </si>
  <si>
    <t>●●解析費用</t>
    <rPh sb="2" eb="4">
      <t>カイセキ</t>
    </rPh>
    <phoneticPr fontId="18"/>
  </si>
  <si>
    <t>病理学的解析に使用するため</t>
  </si>
  <si>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</si>
  <si>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3"/>
  </si>
  <si>
    <t>件</t>
    <rPh sb="0" eb="1">
      <t>ケン</t>
    </rPh>
    <phoneticPr fontId="13"/>
  </si>
  <si>
    <t>＜委託費＞</t>
    <rPh sb="1" eb="3">
      <t>イタク</t>
    </rPh>
    <rPh sb="3" eb="4">
      <t>ヒ</t>
    </rPh>
    <phoneticPr fontId="16"/>
  </si>
  <si>
    <t>間接経費/一般管理費</t>
    <rPh sb="0" eb="2">
      <t>カンセツ</t>
    </rPh>
    <rPh sb="2" eb="4">
      <t>ケイヒ</t>
    </rPh>
    <rPh sb="5" eb="7">
      <t>イッパン</t>
    </rPh>
    <rPh sb="7" eb="10">
      <t>カンリヒ</t>
    </rPh>
    <phoneticPr fontId="16"/>
  </si>
  <si>
    <t>交付決定日：</t>
    <rPh sb="0" eb="2">
      <t>コウフ</t>
    </rPh>
    <rPh sb="2" eb="4">
      <t>ケッテイ</t>
    </rPh>
    <rPh sb="4" eb="5">
      <t>ビ</t>
    </rPh>
    <phoneticPr fontId="16"/>
  </si>
  <si>
    <t>●●研究の委託</t>
    <rPh sb="2" eb="4">
      <t>ケンキュウ</t>
    </rPh>
    <rPh sb="5" eb="7">
      <t>イタク</t>
    </rPh>
    <phoneticPr fontId="23"/>
  </si>
  <si>
    <t>●●研究を■■に委託するため</t>
    <rPh sb="2" eb="4">
      <t>ケンキュウ</t>
    </rPh>
    <rPh sb="8" eb="10">
      <t>イタク</t>
    </rPh>
    <phoneticPr fontId="23"/>
  </si>
  <si>
    <t>大項目</t>
    <rPh sb="0" eb="3">
      <t>ダイコウモク</t>
    </rPh>
    <phoneticPr fontId="16"/>
  </si>
  <si>
    <t>中項目</t>
    <rPh sb="0" eb="1">
      <t>チュウ</t>
    </rPh>
    <phoneticPr fontId="16"/>
  </si>
  <si>
    <t>中項目計</t>
    <rPh sb="0" eb="1">
      <t>チュウ</t>
    </rPh>
    <phoneticPr fontId="16"/>
  </si>
  <si>
    <t>事業名：</t>
    <rPh sb="0" eb="2">
      <t>ジギョウ</t>
    </rPh>
    <rPh sb="2" eb="3">
      <t>メイ</t>
    </rPh>
    <phoneticPr fontId="16"/>
  </si>
  <si>
    <t>研究機関名：</t>
    <rPh sb="0" eb="2">
      <t>ケ</t>
    </rPh>
    <rPh sb="2" eb="4">
      <t>キカン</t>
    </rPh>
    <rPh sb="4" eb="5">
      <t>メイ</t>
    </rPh>
    <phoneticPr fontId="16"/>
  </si>
  <si>
    <t>研究機関の代表者　住所：</t>
    <rPh sb="0" eb="2">
      <t>ケ</t>
    </rPh>
    <rPh sb="2" eb="4">
      <t>キカン</t>
    </rPh>
    <rPh sb="5" eb="8">
      <t>ダイヒョウシャ</t>
    </rPh>
    <rPh sb="9" eb="11">
      <t>ジュウショ</t>
    </rPh>
    <phoneticPr fontId="16"/>
  </si>
  <si>
    <t>研究機関の代表者　肩書：</t>
    <rPh sb="0" eb="2">
      <t>ケ</t>
    </rPh>
    <rPh sb="2" eb="4">
      <t>キカン</t>
    </rPh>
    <rPh sb="5" eb="8">
      <t>ダイヒョウシャ</t>
    </rPh>
    <rPh sb="9" eb="11">
      <t>カタガ</t>
    </rPh>
    <phoneticPr fontId="16"/>
  </si>
  <si>
    <t>研究機関の代表者　氏名：</t>
    <rPh sb="0" eb="2">
      <t>ケ</t>
    </rPh>
    <rPh sb="2" eb="4">
      <t>キカン</t>
    </rPh>
    <rPh sb="5" eb="8">
      <t>ダイヒョウシャ</t>
    </rPh>
    <rPh sb="9" eb="11">
      <t>シメイ</t>
    </rPh>
    <phoneticPr fontId="16"/>
  </si>
  <si>
    <t>研究開発課題名：</t>
    <rPh sb="0" eb="2">
      <t>ケンキュウ</t>
    </rPh>
    <rPh sb="2" eb="4">
      <t>カイハツ</t>
    </rPh>
    <rPh sb="4" eb="5">
      <t>カ</t>
    </rPh>
    <rPh sb="5" eb="6">
      <t>ダイ</t>
    </rPh>
    <rPh sb="6" eb="7">
      <t>ナ</t>
    </rPh>
    <phoneticPr fontId="16"/>
  </si>
  <si>
    <t>全研究開発期間：</t>
    <rPh sb="0" eb="1">
      <t>ゼン</t>
    </rPh>
    <rPh sb="5" eb="7">
      <t>キカン</t>
    </rPh>
    <phoneticPr fontId="16"/>
  </si>
  <si>
    <t>当年度研究開発期間：</t>
    <rPh sb="0" eb="3">
      <t>トウネンド</t>
    </rPh>
    <rPh sb="7" eb="9">
      <t>キカン</t>
    </rPh>
    <phoneticPr fontId="16"/>
  </si>
  <si>
    <t>研究開発担当者所属・役職：</t>
    <rPh sb="0" eb="2">
      <t>ケンキュウ</t>
    </rPh>
    <rPh sb="2" eb="4">
      <t>カイハツ</t>
    </rPh>
    <rPh sb="4" eb="7">
      <t>タントウシャ</t>
    </rPh>
    <rPh sb="7" eb="9">
      <t>ショゾク</t>
    </rPh>
    <rPh sb="10" eb="12">
      <t>ヤクショク</t>
    </rPh>
    <phoneticPr fontId="16"/>
  </si>
  <si>
    <t>研究開発担当者氏名：</t>
    <rPh sb="0" eb="2">
      <t>ケンキュウ</t>
    </rPh>
    <rPh sb="2" eb="4">
      <t>カイハツ</t>
    </rPh>
    <rPh sb="4" eb="7">
      <t>タントウシャ</t>
    </rPh>
    <rPh sb="7" eb="9">
      <t>シメイ</t>
    </rPh>
    <phoneticPr fontId="16"/>
  </si>
  <si>
    <t>研究開発担当者E-mailアドレス：</t>
    <rPh sb="0" eb="2">
      <t>ケンキュウ</t>
    </rPh>
    <rPh sb="2" eb="4">
      <t>カイハツ</t>
    </rPh>
    <rPh sb="4" eb="7">
      <t>タントウシャ</t>
    </rPh>
    <phoneticPr fontId="16"/>
  </si>
  <si>
    <t>研究開発担当者 e-Rad研究者番号:</t>
    <rPh sb="0" eb="2">
      <t>ケンキュウ</t>
    </rPh>
    <rPh sb="2" eb="4">
      <t>カイハツ</t>
    </rPh>
    <rPh sb="4" eb="7">
      <t>タントウシャ</t>
    </rPh>
    <rPh sb="13" eb="15">
      <t>ケンキュウ</t>
    </rPh>
    <rPh sb="15" eb="16">
      <t>シャ</t>
    </rPh>
    <rPh sb="16" eb="18">
      <t>バンゴウ</t>
    </rPh>
    <phoneticPr fontId="16"/>
  </si>
  <si>
    <t>研究開発担当事務連絡担当者E-mailアドレス：</t>
    <phoneticPr fontId="16"/>
  </si>
  <si>
    <t>研究開発担当事務連絡担当者氏名：</t>
    <rPh sb="6" eb="8">
      <t>ジム</t>
    </rPh>
    <rPh sb="8" eb="10">
      <t>レンラク</t>
    </rPh>
    <rPh sb="10" eb="12">
      <t>タントウ</t>
    </rPh>
    <rPh sb="12" eb="13">
      <t>シャ</t>
    </rPh>
    <rPh sb="13" eb="15">
      <t>シメイ</t>
    </rPh>
    <phoneticPr fontId="16"/>
  </si>
  <si>
    <t>中項目</t>
    <rPh sb="0" eb="1">
      <t>ナカ</t>
    </rPh>
    <rPh sb="1" eb="2">
      <t>コウ</t>
    </rPh>
    <rPh sb="2" eb="3">
      <t>メ</t>
    </rPh>
    <phoneticPr fontId="16"/>
  </si>
  <si>
    <t>中項目計</t>
    <rPh sb="0" eb="1">
      <t>ナカ</t>
    </rPh>
    <rPh sb="1" eb="3">
      <t>コウモク</t>
    </rPh>
    <rPh sb="3" eb="4">
      <t>ケイ</t>
    </rPh>
    <phoneticPr fontId="16"/>
  </si>
  <si>
    <t>契約担当者　お問い合わせする際のご担当者様を記入してください。</t>
    <rPh sb="0" eb="2">
      <t>ケイヤク</t>
    </rPh>
    <rPh sb="2" eb="5">
      <t>タントウシャ</t>
    </rPh>
    <rPh sb="7" eb="8">
      <t>ト</t>
    </rPh>
    <rPh sb="9" eb="10">
      <t>ア</t>
    </rPh>
    <rPh sb="14" eb="15">
      <t>サイ</t>
    </rPh>
    <rPh sb="17" eb="20">
      <t>タントウシャ</t>
    </rPh>
    <rPh sb="20" eb="21">
      <t>サマ</t>
    </rPh>
    <rPh sb="22" eb="24">
      <t>キニュウ</t>
    </rPh>
    <phoneticPr fontId="16"/>
  </si>
  <si>
    <t>事業名</t>
    <rPh sb="0" eb="2">
      <t>ジギョウ</t>
    </rPh>
    <rPh sb="2" eb="3">
      <t>メイ</t>
    </rPh>
    <phoneticPr fontId="27"/>
  </si>
  <si>
    <t>研究機関名</t>
    <rPh sb="0" eb="2">
      <t>ケンキュウ</t>
    </rPh>
    <rPh sb="2" eb="5">
      <t>キカンメイ</t>
    </rPh>
    <phoneticPr fontId="27"/>
  </si>
  <si>
    <t>研究開発課題名</t>
    <rPh sb="0" eb="2">
      <t>ケンキュウ</t>
    </rPh>
    <rPh sb="2" eb="4">
      <t>カイハツ</t>
    </rPh>
    <rPh sb="4" eb="6">
      <t>カダイ</t>
    </rPh>
    <rPh sb="6" eb="7">
      <t>メイ</t>
    </rPh>
    <phoneticPr fontId="27"/>
  </si>
  <si>
    <t>研究開発担当者
氏名</t>
    <rPh sb="0" eb="2">
      <t>ケンキュウ</t>
    </rPh>
    <rPh sb="2" eb="4">
      <t>カイハツ</t>
    </rPh>
    <rPh sb="4" eb="6">
      <t>タントウ</t>
    </rPh>
    <rPh sb="8" eb="10">
      <t>シメイ</t>
    </rPh>
    <phoneticPr fontId="27"/>
  </si>
  <si>
    <t>研究開発担当者 e-Rad研究者番号</t>
    <rPh sb="0" eb="2">
      <t>ケンキュウ</t>
    </rPh>
    <rPh sb="2" eb="4">
      <t>カイハツ</t>
    </rPh>
    <rPh sb="13" eb="18">
      <t>ケンキュウシャバンゴウ</t>
    </rPh>
    <phoneticPr fontId="27"/>
  </si>
  <si>
    <t>研究開発担当者
所属・役職</t>
    <rPh sb="8" eb="10">
      <t>ショゾク</t>
    </rPh>
    <rPh sb="11" eb="13">
      <t>ヤクショク</t>
    </rPh>
    <phoneticPr fontId="27"/>
  </si>
  <si>
    <t>研究開発担当者
E-mail</t>
    <rPh sb="0" eb="2">
      <t>ケンキュウ</t>
    </rPh>
    <rPh sb="2" eb="4">
      <t>カイハツ</t>
    </rPh>
    <phoneticPr fontId="27"/>
  </si>
  <si>
    <t>研究開発担当事務連絡担当者氏名</t>
    <rPh sb="0" eb="2">
      <t>ケンキュウ</t>
    </rPh>
    <rPh sb="2" eb="4">
      <t>カイハツ</t>
    </rPh>
    <rPh sb="4" eb="6">
      <t>タントウ</t>
    </rPh>
    <phoneticPr fontId="16"/>
  </si>
  <si>
    <t>研究開発担当事務連絡担当者E-mailアドレス</t>
    <rPh sb="0" eb="2">
      <t>ケンキュウ</t>
    </rPh>
    <rPh sb="2" eb="4">
      <t>カイハツ</t>
    </rPh>
    <rPh sb="4" eb="6">
      <t>タントウ</t>
    </rPh>
    <phoneticPr fontId="16"/>
  </si>
  <si>
    <t>全研究開発期間
開始日</t>
    <rPh sb="0" eb="1">
      <t>ゼン</t>
    </rPh>
    <rPh sb="1" eb="3">
      <t>ケンキュウ</t>
    </rPh>
    <rPh sb="3" eb="5">
      <t>カイハツ</t>
    </rPh>
    <rPh sb="5" eb="7">
      <t>キカン</t>
    </rPh>
    <rPh sb="8" eb="11">
      <t>カイシビ</t>
    </rPh>
    <phoneticPr fontId="27"/>
  </si>
  <si>
    <t>当年度研究開発期間開始日</t>
    <rPh sb="0" eb="3">
      <t>トウネンド</t>
    </rPh>
    <rPh sb="3" eb="5">
      <t>ケンキュウ</t>
    </rPh>
    <rPh sb="5" eb="7">
      <t>カイハツ</t>
    </rPh>
    <rPh sb="7" eb="9">
      <t>キカン</t>
    </rPh>
    <rPh sb="9" eb="12">
      <t>カイシビ</t>
    </rPh>
    <phoneticPr fontId="27"/>
  </si>
  <si>
    <t>当年度研究開発期間終了日</t>
    <rPh sb="0" eb="3">
      <t>トウネンド</t>
    </rPh>
    <rPh sb="3" eb="5">
      <t>ケンキュウ</t>
    </rPh>
    <rPh sb="5" eb="7">
      <t>カイハツ</t>
    </rPh>
    <rPh sb="7" eb="9">
      <t>キカン</t>
    </rPh>
    <rPh sb="9" eb="11">
      <t>シュウリョウ</t>
    </rPh>
    <rPh sb="11" eb="12">
      <t>ヒ</t>
    </rPh>
    <phoneticPr fontId="27"/>
  </si>
  <si>
    <t>全研究開発期間
終了予定日</t>
    <rPh sb="0" eb="1">
      <t>ゼン</t>
    </rPh>
    <rPh sb="1" eb="3">
      <t>ケンキュウ</t>
    </rPh>
    <rPh sb="3" eb="5">
      <t>カイハツ</t>
    </rPh>
    <rPh sb="5" eb="7">
      <t>キカン</t>
    </rPh>
    <rPh sb="8" eb="10">
      <t>シュウリョウ</t>
    </rPh>
    <rPh sb="10" eb="13">
      <t>ヨテイビ</t>
    </rPh>
    <phoneticPr fontId="27"/>
  </si>
  <si>
    <t>研究機関の代表者住所</t>
    <rPh sb="8" eb="10">
      <t>ジュウショ</t>
    </rPh>
    <phoneticPr fontId="16"/>
  </si>
  <si>
    <t>研究機関の代表者肩書</t>
    <rPh sb="8" eb="10">
      <t>カタガ</t>
    </rPh>
    <phoneticPr fontId="27"/>
  </si>
  <si>
    <t>研究機関の代表者氏名</t>
    <rPh sb="8" eb="10">
      <t>シメイ</t>
    </rPh>
    <phoneticPr fontId="27"/>
  </si>
  <si>
    <t>契約担当窓口
郵便番号</t>
    <rPh sb="0" eb="2">
      <t>ケイヤク</t>
    </rPh>
    <rPh sb="2" eb="4">
      <t>タントウ</t>
    </rPh>
    <rPh sb="4" eb="6">
      <t>マドグチ</t>
    </rPh>
    <rPh sb="7" eb="9">
      <t>ユウビン</t>
    </rPh>
    <rPh sb="9" eb="11">
      <t>バンゴウ</t>
    </rPh>
    <phoneticPr fontId="27"/>
  </si>
  <si>
    <t>契約担当窓口
住　所</t>
    <rPh sb="0" eb="2">
      <t>ケイヤク</t>
    </rPh>
    <rPh sb="2" eb="4">
      <t>タントウ</t>
    </rPh>
    <rPh sb="4" eb="6">
      <t>マドグチ</t>
    </rPh>
    <rPh sb="7" eb="8">
      <t>ジュウ</t>
    </rPh>
    <rPh sb="9" eb="10">
      <t>ショ</t>
    </rPh>
    <phoneticPr fontId="27"/>
  </si>
  <si>
    <t>契約担当者
所属部署・役職</t>
    <rPh sb="0" eb="2">
      <t>ケイヤク</t>
    </rPh>
    <rPh sb="2" eb="4">
      <t>タントウ</t>
    </rPh>
    <rPh sb="4" eb="5">
      <t>シャ</t>
    </rPh>
    <rPh sb="6" eb="8">
      <t>ショゾク</t>
    </rPh>
    <rPh sb="8" eb="10">
      <t>ブショ</t>
    </rPh>
    <rPh sb="11" eb="13">
      <t>ヤクショク</t>
    </rPh>
    <phoneticPr fontId="27"/>
  </si>
  <si>
    <t>契約担当者氏名</t>
    <rPh sb="0" eb="2">
      <t>ケイヤク</t>
    </rPh>
    <rPh sb="2" eb="5">
      <t>タントウシャ</t>
    </rPh>
    <rPh sb="5" eb="7">
      <t>シメイ</t>
    </rPh>
    <phoneticPr fontId="27"/>
  </si>
  <si>
    <t>契約担当者E-mail</t>
    <rPh sb="0" eb="2">
      <t>ケイヤク</t>
    </rPh>
    <rPh sb="2" eb="5">
      <t>タントウシャ</t>
    </rPh>
    <phoneticPr fontId="27"/>
  </si>
  <si>
    <t>補助対象経費</t>
    <rPh sb="0" eb="2">
      <t>ホジョ</t>
    </rPh>
    <rPh sb="2" eb="4">
      <t>タイショウ</t>
    </rPh>
    <rPh sb="4" eb="6">
      <t>ケイヒ</t>
    </rPh>
    <phoneticPr fontId="16"/>
  </si>
  <si>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6"/>
  </si>
  <si>
    <r>
      <t xml:space="preserve">補助金額
</t>
    </r>
    <r>
      <rPr>
        <sz val="9"/>
        <color theme="1"/>
        <rFont val="ＭＳ 明朝"/>
        <family val="1"/>
        <charset val="128"/>
      </rPr>
      <t>(補助対象経費×補助率)</t>
    </r>
    <rPh sb="0" eb="3">
      <t>ホジョキン</t>
    </rPh>
    <rPh sb="3" eb="4">
      <t>ガク</t>
    </rPh>
    <rPh sb="13" eb="16">
      <t>ホジョリツ</t>
    </rPh>
    <phoneticPr fontId="16"/>
  </si>
  <si>
    <t>直接経費計</t>
    <rPh sb="0" eb="2">
      <t>チョクセツ</t>
    </rPh>
    <rPh sb="2" eb="4">
      <t>ケイヒ</t>
    </rPh>
    <rPh sb="4" eb="5">
      <t>ケイ</t>
    </rPh>
    <phoneticPr fontId="16"/>
  </si>
  <si>
    <r>
      <t>研究倫理教育責任者　</t>
    </r>
    <r>
      <rPr>
        <b/>
        <sz val="12"/>
        <color rgb="FFFF0000"/>
        <rFont val="ＭＳ 明朝"/>
        <family val="1"/>
        <charset val="128"/>
      </rPr>
      <t>【変更の場合は研究公正・業務推進部 研究公正課にメールでご連絡ください。】</t>
    </r>
    <rPh sb="0" eb="2">
      <t>ケンキュウ</t>
    </rPh>
    <rPh sb="2" eb="4">
      <t>リンリ</t>
    </rPh>
    <rPh sb="4" eb="6">
      <t>キョウイク</t>
    </rPh>
    <rPh sb="6" eb="9">
      <t>セキニンシャ</t>
    </rPh>
    <phoneticPr fontId="16"/>
  </si>
  <si>
    <r>
      <t>コンプライアンス推進責任者　</t>
    </r>
    <r>
      <rPr>
        <b/>
        <sz val="12"/>
        <color rgb="FFFF0000"/>
        <rFont val="ＭＳ 明朝"/>
        <family val="1"/>
        <charset val="128"/>
      </rPr>
      <t>【変更の場合は研究公正・業務推進部 研究公正課にメールでご連絡</t>
    </r>
    <rPh sb="8" eb="10">
      <t>スイシン</t>
    </rPh>
    <rPh sb="10" eb="13">
      <t>セキニンシャ</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</si>
</sst>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b/>
      <u/>
      <sz val="12"/>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
      <sz val="9"/>
      <color indexed="81"/>
      <name val="ＭＳ Ｐゴシック"/>
      <family val="3"/>
      <charset val="128"/>
    </font>
    <font>
      <sz val="9"/>
      <name val="ＭＳ Ｐゴシック"/>
      <family val="3"/>
      <charset val="128"/>
      <scheme val="minor"/>
    </font>
    <font>
      <b/>
      <sz val="12"/>
      <color rgb="FFFF0000"/>
      <name val="ＭＳ 明朝"/>
      <family val="1"/>
      <charset val="128"/>
    </font>
    <font>
      <sz val="10"/>
      <name val="ＭＳ Ｐゴシック"/>
      <family val="3"/>
      <charset val="128"/>
    </font>
    <font>
      <sz val="12"/>
      <color theme="0" tint="-0.249977111117893"/>
      <name val="ＭＳ 明朝"/>
      <family val="1"/>
      <charset val="128"/>
    </font>
    <font>
      <u/>
      <sz val="11"/>
      <color theme="10"/>
      <name val="ＭＳ Ｐゴシック"/>
      <family val="3"/>
      <charset val="128"/>
    </font>
    <font>
      <b/>
      <sz val="12"/>
      <name val="ＭＳ Ｐゴシック"/>
      <family val="3"/>
      <charset val="128"/>
    </font>
    <font>
      <b/>
      <sz val="12"/>
      <color theme="10"/>
      <name val="ＭＳ Ｐゴシック"/>
      <family val="3"/>
      <charset val="128"/>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thin">
        <color indexed="64"/>
      </bottom>
      <diagonal/>
    </border>
  </borders>
  <cellStyleXfs count="27">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0" fontId="21" fillId="0" borderId="0"/>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38" fontId="15"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35" fillId="0" borderId="0"/>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1" fillId="0" borderId="0" applyNumberFormat="0" applyFill="0" applyBorder="0" applyAlignment="0" applyProtection="0"/>
  </cellStyleXfs>
  <cellXfs count="446">
    <xf numFmtId="0" fontId="0" fillId="0" borderId="0" xfId="0"/>
    <xf numFmtId="0" fontId="22" fillId="0" borderId="0" xfId="0" applyFont="1" applyAlignment="1">
      <alignment vertical="center"/>
    </xf>
    <xf numFmtId="177" fontId="22" fillId="0" borderId="0" xfId="0" applyNumberFormat="1"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4" fillId="0" borderId="0" xfId="0" applyFont="1" applyAlignment="1">
      <alignment vertical="center"/>
    </xf>
    <xf numFmtId="0" fontId="22" fillId="2" borderId="0" xfId="0" applyFont="1" applyFill="1" applyAlignment="1">
      <alignment vertical="center"/>
    </xf>
    <xf numFmtId="0" fontId="26" fillId="0" borderId="0" xfId="0" applyFont="1" applyAlignment="1">
      <alignment vertical="center"/>
    </xf>
    <xf numFmtId="177" fontId="26" fillId="0" borderId="0" xfId="0" applyNumberFormat="1" applyFont="1" applyAlignment="1">
      <alignment vertical="center"/>
    </xf>
    <xf numFmtId="0" fontId="26" fillId="0" borderId="0" xfId="0" applyFont="1" applyAlignment="1">
      <alignment horizontal="center" vertical="center"/>
    </xf>
    <xf numFmtId="179" fontId="26" fillId="0" borderId="0" xfId="0" applyNumberFormat="1" applyFont="1" applyAlignment="1">
      <alignment vertical="center"/>
    </xf>
    <xf numFmtId="0" fontId="22" fillId="0" borderId="0" xfId="0" applyFont="1" applyAlignment="1">
      <alignment horizontal="left" vertical="center"/>
    </xf>
    <xf numFmtId="0" fontId="26" fillId="0" borderId="0" xfId="0" applyFont="1" applyAlignment="1">
      <alignment horizontal="left" vertical="center"/>
    </xf>
    <xf numFmtId="176" fontId="22" fillId="0" borderId="0" xfId="0" applyNumberFormat="1" applyFont="1" applyAlignment="1">
      <alignment horizontal="left" vertical="center"/>
    </xf>
    <xf numFmtId="0" fontId="13" fillId="0" borderId="0" xfId="8">
      <alignment vertical="center"/>
    </xf>
    <xf numFmtId="177" fontId="25" fillId="0" borderId="0" xfId="0" applyNumberFormat="1" applyFont="1" applyAlignment="1">
      <alignment vertical="center"/>
    </xf>
    <xf numFmtId="38" fontId="22" fillId="0" borderId="62" xfId="0" applyNumberFormat="1" applyFont="1" applyBorder="1" applyAlignment="1">
      <alignment horizontal="center" vertical="center"/>
    </xf>
    <xf numFmtId="38" fontId="22" fillId="0" borderId="62" xfId="0" applyNumberFormat="1" applyFont="1" applyBorder="1" applyAlignment="1">
      <alignment horizontal="center" vertical="center" wrapText="1"/>
    </xf>
    <xf numFmtId="38" fontId="22" fillId="0" borderId="0" xfId="0" applyNumberFormat="1" applyFont="1" applyAlignment="1">
      <alignment horizontal="center" vertical="center"/>
    </xf>
    <xf numFmtId="177" fontId="25" fillId="0" borderId="63" xfId="0" applyNumberFormat="1" applyFont="1" applyBorder="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177" fontId="22" fillId="0" borderId="0" xfId="0" applyNumberFormat="1" applyFont="1" applyAlignment="1">
      <alignment horizontal="center" vertical="center"/>
    </xf>
    <xf numFmtId="0" fontId="22" fillId="0" borderId="0" xfId="0" applyFont="1" applyAlignment="1">
      <alignment vertical="center" shrinkToFit="1"/>
    </xf>
    <xf numFmtId="0" fontId="26" fillId="0" borderId="0" xfId="0" applyFont="1" applyAlignment="1">
      <alignment vertical="center" shrinkToFit="1"/>
    </xf>
    <xf numFmtId="38" fontId="22" fillId="0" borderId="62" xfId="0" applyNumberFormat="1" applyFont="1" applyBorder="1" applyAlignment="1">
      <alignment horizontal="center" vertical="center" shrinkToFit="1"/>
    </xf>
    <xf numFmtId="38" fontId="26" fillId="3" borderId="11"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center" vertical="center"/>
      <protection locked="0"/>
    </xf>
    <xf numFmtId="38" fontId="26" fillId="3" borderId="16" xfId="10" applyFont="1" applyFill="1" applyBorder="1" applyAlignment="1" applyProtection="1">
      <alignment vertical="center"/>
      <protection locked="0"/>
    </xf>
    <xf numFmtId="176" fontId="26" fillId="3" borderId="3" xfId="0" applyNumberFormat="1" applyFont="1" applyFill="1" applyBorder="1" applyAlignment="1" applyProtection="1">
      <alignment vertical="center"/>
      <protection locked="0"/>
    </xf>
    <xf numFmtId="176" fontId="26" fillId="3" borderId="3" xfId="0" applyNumberFormat="1" applyFont="1" applyFill="1" applyBorder="1" applyAlignment="1" applyProtection="1">
      <alignment horizontal="center" vertical="center"/>
      <protection locked="0"/>
    </xf>
    <xf numFmtId="38" fontId="26" fillId="3" borderId="14" xfId="10"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vertical="center"/>
      <protection locked="0"/>
    </xf>
    <xf numFmtId="38" fontId="22" fillId="3" borderId="14" xfId="10"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vertical="center"/>
      <protection locked="0"/>
    </xf>
    <xf numFmtId="38" fontId="22" fillId="3" borderId="18" xfId="0" applyNumberFormat="1" applyFont="1" applyFill="1" applyBorder="1" applyAlignment="1" applyProtection="1">
      <alignment vertical="center"/>
      <protection locked="0"/>
    </xf>
    <xf numFmtId="38" fontId="22" fillId="3" borderId="28" xfId="0" applyNumberFormat="1" applyFont="1" applyFill="1" applyBorder="1" applyAlignment="1" applyProtection="1">
      <alignment vertical="center"/>
      <protection locked="0"/>
    </xf>
    <xf numFmtId="38" fontId="26" fillId="3" borderId="11"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right" vertical="center"/>
      <protection locked="0"/>
    </xf>
    <xf numFmtId="38" fontId="26" fillId="3" borderId="10" xfId="0" applyNumberFormat="1" applyFont="1" applyFill="1" applyBorder="1" applyAlignment="1" applyProtection="1">
      <alignment vertical="center"/>
      <protection locked="0"/>
    </xf>
    <xf numFmtId="38" fontId="26"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shrinkToFit="1"/>
      <protection locked="0"/>
    </xf>
    <xf numFmtId="38" fontId="26" fillId="3" borderId="3" xfId="0" applyNumberFormat="1" applyFont="1" applyFill="1" applyBorder="1" applyAlignment="1" applyProtection="1">
      <alignment horizontal="left" vertical="center" shrinkToFit="1"/>
      <protection locked="0"/>
    </xf>
    <xf numFmtId="38" fontId="30" fillId="3" borderId="11" xfId="0" applyNumberFormat="1" applyFont="1" applyFill="1" applyBorder="1" applyAlignment="1" applyProtection="1">
      <alignment horizontal="left" vertical="center" shrinkToFit="1"/>
      <protection locked="0"/>
    </xf>
    <xf numFmtId="38" fontId="30" fillId="3" borderId="10" xfId="0" applyNumberFormat="1" applyFont="1" applyFill="1" applyBorder="1" applyAlignment="1" applyProtection="1">
      <alignment horizontal="left" vertical="center" shrinkToFit="1"/>
      <protection locked="0"/>
    </xf>
    <xf numFmtId="38" fontId="30" fillId="3" borderId="10" xfId="0" applyNumberFormat="1" applyFont="1" applyFill="1" applyBorder="1" applyAlignment="1" applyProtection="1">
      <alignment horizontal="right" vertical="center"/>
      <protection locked="0"/>
    </xf>
    <xf numFmtId="38" fontId="30" fillId="3" borderId="10" xfId="0" applyNumberFormat="1" applyFont="1" applyFill="1" applyBorder="1" applyAlignment="1" applyProtection="1">
      <alignment vertical="center"/>
      <protection locked="0"/>
    </xf>
    <xf numFmtId="0" fontId="30" fillId="3" borderId="13" xfId="0" applyFont="1" applyFill="1" applyBorder="1" applyAlignment="1" applyProtection="1">
      <alignment horizontal="left" vertical="center" shrinkToFit="1"/>
      <protection locked="0"/>
    </xf>
    <xf numFmtId="38" fontId="30" fillId="3" borderId="3" xfId="0" applyNumberFormat="1" applyFont="1" applyFill="1" applyBorder="1" applyAlignment="1" applyProtection="1">
      <alignment horizontal="left" vertical="center" shrinkToFit="1"/>
      <protection locked="0"/>
    </xf>
    <xf numFmtId="38" fontId="30"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vertical="center"/>
      <protection locked="0"/>
    </xf>
    <xf numFmtId="38" fontId="30" fillId="3" borderId="13" xfId="0" applyNumberFormat="1" applyFont="1" applyFill="1" applyBorder="1" applyAlignment="1" applyProtection="1">
      <alignment horizontal="left" vertical="center" shrinkToFit="1"/>
      <protection locked="0"/>
    </xf>
    <xf numFmtId="38" fontId="26" fillId="3" borderId="11" xfId="0" applyNumberFormat="1" applyFont="1" applyFill="1" applyBorder="1" applyAlignment="1" applyProtection="1">
      <alignment horizontal="left" vertical="center"/>
      <protection locked="0"/>
    </xf>
    <xf numFmtId="38" fontId="26" fillId="3" borderId="39"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left" vertical="center" wrapText="1"/>
      <protection locked="0"/>
    </xf>
    <xf numFmtId="38" fontId="29" fillId="3" borderId="12" xfId="0" applyNumberFormat="1" applyFont="1" applyFill="1" applyBorder="1" applyAlignment="1" applyProtection="1">
      <alignment horizontal="center" vertical="center"/>
      <protection locked="0"/>
    </xf>
    <xf numFmtId="38" fontId="26" fillId="3" borderId="12" xfId="0" applyNumberFormat="1" applyFont="1" applyFill="1" applyBorder="1" applyAlignment="1" applyProtection="1">
      <alignment horizontal="center" vertical="center"/>
      <protection locked="0"/>
    </xf>
    <xf numFmtId="38" fontId="29" fillId="3" borderId="39" xfId="0" applyNumberFormat="1" applyFont="1" applyFill="1" applyBorder="1" applyAlignment="1" applyProtection="1">
      <alignment horizontal="center" vertical="center"/>
      <protection locked="0"/>
    </xf>
    <xf numFmtId="38" fontId="26" fillId="3" borderId="16" xfId="0" applyNumberFormat="1" applyFont="1" applyFill="1" applyBorder="1" applyAlignment="1" applyProtection="1">
      <alignment horizontal="left" vertical="center" wrapText="1"/>
      <protection locked="0"/>
    </xf>
    <xf numFmtId="38" fontId="26" fillId="3" borderId="16"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right" vertical="center"/>
      <protection locked="0"/>
    </xf>
    <xf numFmtId="38" fontId="26" fillId="3" borderId="7" xfId="0" applyNumberFormat="1" applyFont="1" applyFill="1" applyBorder="1" applyAlignment="1" applyProtection="1">
      <alignment horizontal="right" vertical="center"/>
      <protection locked="0"/>
    </xf>
    <xf numFmtId="38" fontId="26" fillId="3" borderId="13"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26" fillId="3" borderId="2" xfId="0" applyNumberFormat="1" applyFont="1" applyFill="1" applyBorder="1" applyAlignment="1" applyProtection="1">
      <alignment horizontal="center" vertical="center"/>
      <protection locked="0"/>
    </xf>
    <xf numFmtId="38" fontId="29" fillId="3" borderId="21"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right" vertical="center"/>
      <protection locked="0"/>
    </xf>
    <xf numFmtId="38" fontId="26" fillId="3" borderId="3" xfId="0" applyNumberFormat="1" applyFont="1" applyFill="1" applyBorder="1" applyAlignment="1" applyProtection="1">
      <alignment horizontal="right" vertical="center"/>
      <protection locked="0"/>
    </xf>
    <xf numFmtId="38" fontId="30" fillId="3" borderId="13" xfId="0" applyNumberFormat="1" applyFont="1" applyFill="1" applyBorder="1" applyAlignment="1" applyProtection="1">
      <alignment horizontal="left" vertical="center"/>
      <protection locked="0"/>
    </xf>
    <xf numFmtId="38" fontId="30" fillId="3" borderId="21" xfId="0" applyNumberFormat="1" applyFont="1" applyFill="1" applyBorder="1" applyAlignment="1" applyProtection="1">
      <alignment horizontal="left" vertical="center"/>
      <protection locked="0"/>
    </xf>
    <xf numFmtId="38" fontId="30" fillId="3" borderId="21" xfId="0" applyNumberFormat="1" applyFont="1" applyFill="1" applyBorder="1" applyAlignment="1" applyProtection="1">
      <alignment horizontal="left" vertical="center" wrapText="1"/>
      <protection locked="0"/>
    </xf>
    <xf numFmtId="38" fontId="30" fillId="3" borderId="14"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30" fillId="3" borderId="2" xfId="0" applyNumberFormat="1" applyFont="1" applyFill="1" applyBorder="1" applyAlignment="1" applyProtection="1">
      <alignment horizontal="center" vertical="center"/>
      <protection locked="0"/>
    </xf>
    <xf numFmtId="38" fontId="31" fillId="3" borderId="21" xfId="0" applyNumberFormat="1" applyFont="1" applyFill="1" applyBorder="1" applyAlignment="1" applyProtection="1">
      <alignment horizontal="center" vertical="center"/>
      <protection locked="0"/>
    </xf>
    <xf numFmtId="38" fontId="30" fillId="3" borderId="14" xfId="0" applyNumberFormat="1" applyFont="1" applyFill="1" applyBorder="1" applyAlignment="1" applyProtection="1">
      <alignment horizontal="left" vertical="center" wrapText="1"/>
      <protection locked="0"/>
    </xf>
    <xf numFmtId="38" fontId="30" fillId="3" borderId="14" xfId="0" applyNumberFormat="1" applyFont="1" applyFill="1" applyBorder="1" applyAlignment="1" applyProtection="1">
      <alignment horizontal="right" vertical="center"/>
      <protection locked="0"/>
    </xf>
    <xf numFmtId="38" fontId="32"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wrapText="1"/>
      <protection locked="0"/>
    </xf>
    <xf numFmtId="38" fontId="32" fillId="3" borderId="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left" vertical="center"/>
      <protection locked="0"/>
    </xf>
    <xf numFmtId="38" fontId="22" fillId="3" borderId="3"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center" vertical="center"/>
      <protection locked="0"/>
    </xf>
    <xf numFmtId="38" fontId="22" fillId="3" borderId="18" xfId="0" applyNumberFormat="1" applyFont="1" applyFill="1" applyBorder="1" applyAlignment="1" applyProtection="1">
      <alignment horizontal="left" vertical="center"/>
      <protection locked="0"/>
    </xf>
    <xf numFmtId="38" fontId="22" fillId="3" borderId="5" xfId="0" applyNumberFormat="1" applyFont="1" applyFill="1" applyBorder="1" applyAlignment="1" applyProtection="1">
      <alignment horizontal="left" vertical="center"/>
      <protection locked="0"/>
    </xf>
    <xf numFmtId="38" fontId="23" fillId="3" borderId="5"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vertical="center"/>
      <protection locked="0"/>
    </xf>
    <xf numFmtId="38" fontId="22" fillId="3" borderId="3" xfId="0" applyNumberFormat="1" applyFont="1" applyFill="1" applyBorder="1" applyAlignment="1" applyProtection="1">
      <alignment vertical="center"/>
      <protection locked="0"/>
    </xf>
    <xf numFmtId="38" fontId="26" fillId="3" borderId="14"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right" vertical="center"/>
      <protection locked="0"/>
    </xf>
    <xf numFmtId="176" fontId="22" fillId="3" borderId="3" xfId="0" applyNumberFormat="1" applyFont="1" applyFill="1" applyBorder="1" applyAlignment="1" applyProtection="1">
      <alignment horizontal="left" vertical="center"/>
      <protection locked="0"/>
    </xf>
    <xf numFmtId="38" fontId="22" fillId="3" borderId="14"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horizontal="left" vertical="center"/>
      <protection locked="0"/>
    </xf>
    <xf numFmtId="176" fontId="26" fillId="3" borderId="10"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vertical="center"/>
      <protection locked="0"/>
    </xf>
    <xf numFmtId="38" fontId="22" fillId="3" borderId="14" xfId="0" applyNumberFormat="1" applyFont="1" applyFill="1" applyBorder="1" applyAlignment="1" applyProtection="1">
      <alignment horizontal="left" vertical="center"/>
      <protection locked="0"/>
    </xf>
    <xf numFmtId="38" fontId="26" fillId="3" borderId="3" xfId="0" applyNumberFormat="1" applyFont="1" applyFill="1" applyBorder="1" applyAlignment="1" applyProtection="1">
      <alignment vertical="center"/>
      <protection locked="0"/>
    </xf>
    <xf numFmtId="0" fontId="34" fillId="4" borderId="46" xfId="8" applyFont="1" applyFill="1" applyBorder="1" applyAlignment="1">
      <alignment horizontal="center" vertical="center"/>
    </xf>
    <xf numFmtId="0" fontId="34" fillId="0" borderId="2" xfId="8" applyFont="1" applyBorder="1" applyAlignment="1">
      <alignment horizontal="center" vertical="center"/>
    </xf>
    <xf numFmtId="0" fontId="34" fillId="4" borderId="47" xfId="8" applyFont="1" applyFill="1" applyBorder="1" applyAlignment="1">
      <alignment horizontal="center" vertical="center"/>
    </xf>
    <xf numFmtId="0" fontId="34" fillId="4" borderId="48" xfId="8" applyFont="1" applyFill="1" applyBorder="1" applyAlignment="1">
      <alignment horizontal="center" vertical="center"/>
    </xf>
    <xf numFmtId="0" fontId="34" fillId="5" borderId="49" xfId="8" applyFont="1" applyFill="1" applyBorder="1" applyAlignment="1">
      <alignment horizontal="center" vertical="center"/>
    </xf>
    <xf numFmtId="0" fontId="34" fillId="5" borderId="48" xfId="8" applyFont="1" applyFill="1" applyBorder="1" applyAlignment="1">
      <alignment horizontal="center" vertical="center" wrapText="1"/>
    </xf>
    <xf numFmtId="0" fontId="34" fillId="5" borderId="49" xfId="8" applyFont="1" applyFill="1" applyBorder="1" applyAlignment="1">
      <alignment horizontal="center" vertical="center" wrapText="1"/>
    </xf>
    <xf numFmtId="0" fontId="34" fillId="0" borderId="49" xfId="8" applyFont="1" applyBorder="1" applyAlignment="1">
      <alignment horizontal="center" vertical="center" wrapText="1"/>
    </xf>
    <xf numFmtId="0" fontId="34" fillId="5" borderId="48" xfId="8" applyFont="1" applyFill="1" applyBorder="1" applyAlignment="1">
      <alignment horizontal="center" vertical="center"/>
    </xf>
    <xf numFmtId="0" fontId="34" fillId="0" borderId="48" xfId="8" applyFont="1" applyBorder="1" applyAlignment="1">
      <alignment horizontal="center" vertical="center" wrapText="1"/>
    </xf>
    <xf numFmtId="0" fontId="34" fillId="6" borderId="50" xfId="8" applyFont="1" applyFill="1" applyBorder="1" applyAlignment="1">
      <alignment horizontal="center" vertical="center" wrapText="1"/>
    </xf>
    <xf numFmtId="0" fontId="34" fillId="6" borderId="51" xfId="8" applyFont="1" applyFill="1" applyBorder="1" applyAlignment="1">
      <alignment horizontal="center" vertical="center" wrapText="1"/>
    </xf>
    <xf numFmtId="0" fontId="34" fillId="6" borderId="51" xfId="8" applyFont="1" applyFill="1" applyBorder="1" applyAlignment="1">
      <alignment horizontal="center" vertical="center"/>
    </xf>
    <xf numFmtId="0" fontId="34" fillId="7" borderId="52" xfId="8" applyFont="1" applyFill="1" applyBorder="1" applyAlignment="1">
      <alignment horizontal="center" vertical="center" wrapText="1"/>
    </xf>
    <xf numFmtId="0" fontId="34" fillId="7" borderId="53" xfId="8" applyFont="1" applyFill="1" applyBorder="1" applyAlignment="1">
      <alignment horizontal="center" vertical="center" wrapText="1"/>
    </xf>
    <xf numFmtId="0" fontId="34" fillId="7" borderId="53" xfId="8" applyFont="1" applyFill="1" applyBorder="1" applyAlignment="1">
      <alignment horizontal="center" vertical="center"/>
    </xf>
    <xf numFmtId="0" fontId="34" fillId="8" borderId="3" xfId="8" applyFont="1" applyFill="1" applyBorder="1" applyAlignment="1">
      <alignment horizontal="center" vertical="center"/>
    </xf>
    <xf numFmtId="0" fontId="34" fillId="11" borderId="53" xfId="8" applyFont="1" applyFill="1" applyBorder="1" applyAlignment="1">
      <alignment horizontal="center" vertical="center" wrapText="1"/>
    </xf>
    <xf numFmtId="0" fontId="34" fillId="11" borderId="53" xfId="8" applyFont="1" applyFill="1" applyBorder="1" applyAlignment="1">
      <alignment horizontal="center" vertical="center"/>
    </xf>
    <xf numFmtId="0" fontId="34" fillId="12" borderId="3" xfId="8" applyFont="1" applyFill="1" applyBorder="1" applyAlignment="1">
      <alignment horizontal="center" vertical="center" wrapText="1"/>
    </xf>
    <xf numFmtId="0" fontId="34" fillId="12" borderId="3" xfId="8" applyFont="1" applyFill="1" applyBorder="1" applyAlignment="1">
      <alignment horizontal="center" vertical="center"/>
    </xf>
    <xf numFmtId="0" fontId="34" fillId="9" borderId="3" xfId="8" applyFont="1" applyFill="1" applyBorder="1" applyAlignment="1">
      <alignment horizontal="center" vertical="center"/>
    </xf>
    <xf numFmtId="0" fontId="34" fillId="0" borderId="0" xfId="8" applyFont="1">
      <alignment vertical="center"/>
    </xf>
    <xf numFmtId="0" fontId="34" fillId="8" borderId="3" xfId="8" applyFont="1" applyFill="1" applyBorder="1" applyAlignment="1">
      <alignment horizontal="center" vertical="center" wrapText="1"/>
    </xf>
    <xf numFmtId="0" fontId="13" fillId="0" borderId="14" xfId="8" applyBorder="1" applyAlignment="1">
      <alignment horizontal="center" vertical="center" wrapText="1"/>
    </xf>
    <xf numFmtId="0" fontId="13" fillId="0" borderId="54" xfId="8" applyBorder="1" applyAlignment="1" applyProtection="1">
      <alignment vertical="center" wrapText="1"/>
      <protection locked="0"/>
    </xf>
    <xf numFmtId="0" fontId="13" fillId="0" borderId="21" xfId="8" applyBorder="1" applyAlignment="1">
      <alignment horizontal="left" vertical="center" wrapText="1"/>
    </xf>
    <xf numFmtId="0" fontId="13" fillId="0" borderId="3" xfId="8" applyBorder="1" applyAlignment="1">
      <alignment horizontal="left" vertical="center" wrapText="1"/>
    </xf>
    <xf numFmtId="0" fontId="13" fillId="0" borderId="56" xfId="8" applyBorder="1" applyAlignment="1">
      <alignment horizontal="left" vertical="center" wrapText="1"/>
    </xf>
    <xf numFmtId="38" fontId="0" fillId="0" borderId="3" xfId="9" applyFont="1" applyBorder="1" applyAlignment="1">
      <alignment vertical="center" wrapText="1"/>
    </xf>
    <xf numFmtId="0" fontId="13" fillId="0" borderId="3" xfId="8" applyBorder="1" applyAlignment="1">
      <alignment vertical="center" wrapText="1"/>
    </xf>
    <xf numFmtId="180" fontId="0" fillId="0" borderId="3" xfId="9" applyNumberFormat="1" applyFont="1" applyBorder="1" applyAlignment="1">
      <alignment vertical="center" wrapText="1"/>
    </xf>
    <xf numFmtId="0" fontId="13" fillId="0" borderId="50" xfId="8" applyBorder="1" applyAlignment="1">
      <alignment horizontal="left" vertical="center" wrapText="1"/>
    </xf>
    <xf numFmtId="0" fontId="13" fillId="0" borderId="51" xfId="8" applyBorder="1" applyAlignment="1">
      <alignment horizontal="left" vertical="center" wrapText="1"/>
    </xf>
    <xf numFmtId="0" fontId="13" fillId="0" borderId="3" xfId="8" applyBorder="1" applyAlignment="1" applyProtection="1">
      <alignment vertical="center" wrapText="1"/>
      <protection locked="0"/>
    </xf>
    <xf numFmtId="0" fontId="13" fillId="0" borderId="0" xfId="8" applyAlignment="1">
      <alignment vertical="center" wrapText="1"/>
    </xf>
    <xf numFmtId="0" fontId="35" fillId="0" borderId="0" xfId="13"/>
    <xf numFmtId="181" fontId="36" fillId="0" borderId="0" xfId="13" applyNumberFormat="1" applyFont="1" applyAlignment="1">
      <alignment vertical="center"/>
    </xf>
    <xf numFmtId="176" fontId="22" fillId="0" borderId="0" xfId="13" applyNumberFormat="1" applyFont="1" applyAlignment="1">
      <alignment vertical="center" wrapText="1"/>
    </xf>
    <xf numFmtId="9" fontId="23" fillId="0" borderId="0" xfId="13" applyNumberFormat="1" applyFont="1" applyAlignment="1">
      <alignment horizontal="right" vertical="center"/>
    </xf>
    <xf numFmtId="38" fontId="28" fillId="0" borderId="69" xfId="0" applyNumberFormat="1" applyFont="1" applyBorder="1" applyAlignment="1">
      <alignment horizontal="center" vertical="center"/>
    </xf>
    <xf numFmtId="38" fontId="28" fillId="0" borderId="66" xfId="0" applyNumberFormat="1" applyFont="1" applyBorder="1" applyAlignment="1">
      <alignment horizontal="center" vertical="center"/>
    </xf>
    <xf numFmtId="38" fontId="38" fillId="0" borderId="62" xfId="0" applyNumberFormat="1" applyFont="1" applyBorder="1" applyAlignment="1">
      <alignment horizontal="center" vertical="center"/>
    </xf>
    <xf numFmtId="38" fontId="26" fillId="3" borderId="70" xfId="0" applyNumberFormat="1" applyFont="1" applyFill="1" applyBorder="1" applyAlignment="1" applyProtection="1">
      <alignment horizontal="right" vertical="center"/>
      <protection locked="0"/>
    </xf>
    <xf numFmtId="38" fontId="26" fillId="3" borderId="39" xfId="0" applyNumberFormat="1" applyFont="1" applyFill="1" applyBorder="1" applyAlignment="1" applyProtection="1">
      <alignment horizontal="right" vertical="center"/>
      <protection locked="0"/>
    </xf>
    <xf numFmtId="38" fontId="26" fillId="3" borderId="72" xfId="0" applyNumberFormat="1" applyFont="1" applyFill="1" applyBorder="1" applyAlignment="1" applyProtection="1">
      <alignment horizontal="right" vertical="center"/>
      <protection locked="0"/>
    </xf>
    <xf numFmtId="38" fontId="26" fillId="3" borderId="21" xfId="0" applyNumberFormat="1" applyFont="1" applyFill="1" applyBorder="1" applyAlignment="1" applyProtection="1">
      <alignment horizontal="right" vertical="center"/>
      <protection locked="0"/>
    </xf>
    <xf numFmtId="38" fontId="22" fillId="3" borderId="72" xfId="0" applyNumberFormat="1" applyFont="1" applyFill="1" applyBorder="1" applyAlignment="1" applyProtection="1">
      <alignment horizontal="right" vertical="center"/>
      <protection locked="0"/>
    </xf>
    <xf numFmtId="38" fontId="22" fillId="3" borderId="21" xfId="0" applyNumberFormat="1" applyFont="1" applyFill="1" applyBorder="1" applyAlignment="1" applyProtection="1">
      <alignment horizontal="right" vertical="center"/>
      <protection locked="0"/>
    </xf>
    <xf numFmtId="38" fontId="22" fillId="3" borderId="69" xfId="0" applyNumberFormat="1" applyFont="1" applyFill="1" applyBorder="1" applyAlignment="1" applyProtection="1">
      <alignment horizontal="right" vertical="center"/>
      <protection locked="0"/>
    </xf>
    <xf numFmtId="38" fontId="22" fillId="3" borderId="23" xfId="0" applyNumberFormat="1" applyFont="1" applyFill="1" applyBorder="1" applyAlignment="1" applyProtection="1">
      <alignment horizontal="right" vertical="center"/>
      <protection locked="0"/>
    </xf>
    <xf numFmtId="38" fontId="22" fillId="0" borderId="0" xfId="0" applyNumberFormat="1" applyFont="1" applyAlignment="1">
      <alignment horizontal="left" vertical="center"/>
    </xf>
    <xf numFmtId="177" fontId="39" fillId="0" borderId="0" xfId="0" applyNumberFormat="1" applyFont="1" applyAlignment="1">
      <alignment vertical="center" wrapText="1"/>
    </xf>
    <xf numFmtId="0" fontId="23" fillId="0" borderId="3" xfId="13" applyFont="1" applyBorder="1" applyAlignment="1">
      <alignment horizontal="justify" vertical="center"/>
    </xf>
    <xf numFmtId="176" fontId="23" fillId="0" borderId="3" xfId="13" applyNumberFormat="1" applyFont="1" applyBorder="1" applyAlignment="1">
      <alignment horizontal="right" vertical="center"/>
    </xf>
    <xf numFmtId="0" fontId="23" fillId="0" borderId="3" xfId="13" applyFont="1" applyBorder="1" applyAlignment="1">
      <alignment horizontal="left" vertical="center"/>
    </xf>
    <xf numFmtId="0" fontId="23" fillId="0" borderId="3" xfId="13" applyFont="1" applyBorder="1" applyAlignment="1">
      <alignment horizontal="justify" vertical="center" wrapText="1"/>
    </xf>
    <xf numFmtId="176" fontId="23" fillId="0" borderId="22" xfId="13" applyNumberFormat="1" applyFont="1" applyBorder="1" applyAlignment="1">
      <alignment horizontal="right" vertical="top"/>
    </xf>
    <xf numFmtId="176" fontId="23" fillId="0" borderId="5" xfId="13" applyNumberFormat="1" applyFont="1" applyBorder="1" applyAlignment="1">
      <alignment horizontal="right" vertical="top"/>
    </xf>
    <xf numFmtId="176" fontId="15" fillId="0" borderId="16" xfId="0" applyNumberFormat="1" applyFont="1" applyBorder="1" applyAlignment="1">
      <alignment horizontal="right" vertical="top"/>
    </xf>
    <xf numFmtId="176" fontId="15" fillId="0" borderId="10" xfId="0" applyNumberFormat="1" applyFont="1" applyBorder="1" applyAlignment="1">
      <alignment horizontal="right" vertical="top"/>
    </xf>
    <xf numFmtId="176" fontId="23" fillId="0" borderId="15" xfId="13" applyNumberFormat="1" applyFont="1" applyBorder="1" applyAlignment="1">
      <alignment horizontal="right" vertical="center"/>
    </xf>
    <xf numFmtId="176" fontId="23" fillId="0" borderId="17" xfId="13" applyNumberFormat="1" applyFont="1" applyBorder="1" applyAlignment="1">
      <alignment horizontal="right" vertical="center"/>
    </xf>
    <xf numFmtId="176" fontId="23" fillId="0" borderId="15" xfId="13" applyNumberFormat="1" applyFont="1" applyBorder="1" applyAlignment="1">
      <alignment horizontal="right" vertical="top"/>
    </xf>
    <xf numFmtId="176" fontId="23" fillId="0" borderId="17" xfId="13" applyNumberFormat="1" applyFont="1" applyBorder="1" applyAlignment="1">
      <alignment horizontal="right" vertical="top"/>
    </xf>
    <xf numFmtId="176" fontId="23" fillId="0" borderId="14" xfId="13" applyNumberFormat="1" applyFont="1" applyBorder="1" applyAlignment="1">
      <alignment horizontal="right" vertical="center"/>
    </xf>
    <xf numFmtId="38" fontId="26" fillId="3" borderId="71" xfId="0" applyNumberFormat="1" applyFont="1" applyFill="1" applyBorder="1" applyAlignment="1" applyProtection="1">
      <alignment horizontal="right" vertical="center"/>
      <protection locked="0"/>
    </xf>
    <xf numFmtId="38" fontId="26" fillId="3" borderId="42" xfId="0" applyNumberFormat="1" applyFont="1" applyFill="1" applyBorder="1" applyAlignment="1" applyProtection="1">
      <alignment horizontal="right" vertical="center"/>
      <protection locked="0"/>
    </xf>
    <xf numFmtId="38" fontId="26" fillId="0" borderId="7" xfId="0" applyNumberFormat="1" applyFont="1" applyBorder="1" applyAlignment="1" applyProtection="1">
      <alignment horizontal="right" vertical="center"/>
      <protection locked="0"/>
    </xf>
    <xf numFmtId="38" fontId="26" fillId="0" borderId="3" xfId="0" applyNumberFormat="1" applyFont="1" applyBorder="1" applyAlignment="1" applyProtection="1">
      <alignment horizontal="right" vertical="center"/>
      <protection locked="0"/>
    </xf>
    <xf numFmtId="38" fontId="22" fillId="0" borderId="3" xfId="0" applyNumberFormat="1" applyFont="1" applyBorder="1" applyAlignment="1" applyProtection="1">
      <alignment horizontal="right" vertical="center"/>
      <protection locked="0"/>
    </xf>
    <xf numFmtId="38" fontId="22" fillId="3" borderId="66" xfId="0" applyNumberFormat="1" applyFont="1" applyFill="1" applyBorder="1" applyAlignment="1" applyProtection="1">
      <alignment horizontal="right" vertical="center"/>
      <protection locked="0"/>
    </xf>
    <xf numFmtId="38" fontId="22" fillId="0" borderId="62" xfId="0" applyNumberFormat="1" applyFont="1" applyBorder="1" applyAlignment="1" applyProtection="1">
      <alignment horizontal="right" vertical="center"/>
      <protection locked="0"/>
    </xf>
    <xf numFmtId="38" fontId="26" fillId="3" borderId="73" xfId="0" applyNumberFormat="1" applyFont="1" applyFill="1" applyBorder="1" applyAlignment="1" applyProtection="1">
      <alignment horizontal="right" vertical="center"/>
      <protection locked="0"/>
    </xf>
    <xf numFmtId="38" fontId="26" fillId="3" borderId="23" xfId="0" applyNumberFormat="1" applyFont="1" applyFill="1" applyBorder="1" applyAlignment="1" applyProtection="1">
      <alignment horizontal="right" vertical="center"/>
      <protection locked="0"/>
    </xf>
    <xf numFmtId="0" fontId="43" fillId="0" borderId="0" xfId="13" applyFont="1" applyAlignment="1">
      <alignment horizontal="left" vertical="center"/>
    </xf>
    <xf numFmtId="38" fontId="38" fillId="0" borderId="62" xfId="0" applyNumberFormat="1" applyFont="1" applyBorder="1" applyAlignment="1">
      <alignment horizontal="center" vertical="center" wrapText="1"/>
    </xf>
    <xf numFmtId="182" fontId="13" fillId="0" borderId="3" xfId="8" applyNumberFormat="1" applyBorder="1" applyAlignment="1">
      <alignment vertical="center" wrapText="1"/>
    </xf>
    <xf numFmtId="38" fontId="28" fillId="0" borderId="62" xfId="0" applyNumberFormat="1" applyFont="1" applyBorder="1" applyAlignment="1">
      <alignment horizontal="center" vertical="center" wrapText="1" shrinkToFit="1"/>
    </xf>
    <xf numFmtId="0" fontId="47" fillId="0" borderId="3" xfId="0" applyFont="1" applyBorder="1" applyAlignment="1">
      <alignment horizontal="center" vertical="center" wrapText="1"/>
    </xf>
    <xf numFmtId="0" fontId="44" fillId="0" borderId="3" xfId="0" applyFont="1" applyBorder="1" applyAlignment="1">
      <alignment horizontal="center" vertical="center" wrapText="1"/>
    </xf>
    <xf numFmtId="38" fontId="26" fillId="3" borderId="10" xfId="0" applyNumberFormat="1" applyFont="1" applyFill="1" applyBorder="1" applyAlignment="1" applyProtection="1">
      <alignment horizontal="right" vertical="center" shrinkToFit="1"/>
      <protection locked="0"/>
    </xf>
    <xf numFmtId="38" fontId="32" fillId="3" borderId="10" xfId="0" applyNumberFormat="1" applyFont="1" applyFill="1" applyBorder="1" applyAlignment="1" applyProtection="1">
      <alignment horizontal="center" vertical="center" shrinkToFit="1"/>
      <protection locked="0"/>
    </xf>
    <xf numFmtId="38" fontId="26" fillId="3" borderId="3" xfId="0" applyNumberFormat="1" applyFont="1" applyFill="1" applyBorder="1" applyAlignment="1" applyProtection="1">
      <alignment horizontal="right" vertical="center" shrinkToFit="1"/>
      <protection locked="0"/>
    </xf>
    <xf numFmtId="38" fontId="32" fillId="3" borderId="3" xfId="0" applyNumberFormat="1" applyFont="1" applyFill="1" applyBorder="1" applyAlignment="1" applyProtection="1">
      <alignment horizontal="center" vertical="center" shrinkToFit="1"/>
      <protection locked="0"/>
    </xf>
    <xf numFmtId="38" fontId="42" fillId="0" borderId="62" xfId="0" applyNumberFormat="1" applyFont="1" applyBorder="1" applyAlignment="1">
      <alignment horizontal="center" vertical="center"/>
    </xf>
    <xf numFmtId="38" fontId="22" fillId="3" borderId="3" xfId="0" applyNumberFormat="1" applyFont="1" applyFill="1" applyBorder="1" applyAlignment="1" applyProtection="1">
      <alignment horizontal="right"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2" fillId="3" borderId="5" xfId="0" applyNumberFormat="1" applyFont="1" applyFill="1" applyBorder="1" applyAlignment="1" applyProtection="1">
      <alignment horizontal="right" vertical="center" shrinkToFit="1"/>
      <protection locked="0"/>
    </xf>
    <xf numFmtId="38" fontId="23" fillId="3" borderId="5" xfId="0" applyNumberFormat="1" applyFont="1" applyFill="1" applyBorder="1" applyAlignment="1" applyProtection="1">
      <alignment horizontal="center" vertical="center" shrinkToFit="1"/>
      <protection locked="0"/>
    </xf>
    <xf numFmtId="0" fontId="23" fillId="0" borderId="3" xfId="13" applyFont="1" applyBorder="1" applyAlignment="1">
      <alignment vertical="center" wrapText="1"/>
    </xf>
    <xf numFmtId="0" fontId="0" fillId="0" borderId="3" xfId="0" applyBorder="1" applyAlignment="1">
      <alignment vertical="center"/>
    </xf>
    <xf numFmtId="3" fontId="23" fillId="0" borderId="3" xfId="0" applyNumberFormat="1" applyFont="1" applyBorder="1" applyAlignment="1">
      <alignment vertical="center"/>
    </xf>
    <xf numFmtId="38" fontId="22" fillId="0" borderId="40" xfId="0" applyNumberFormat="1" applyFont="1" applyBorder="1" applyAlignment="1">
      <alignment horizontal="center" vertical="center"/>
    </xf>
    <xf numFmtId="176" fontId="26" fillId="3" borderId="10" xfId="0" applyNumberFormat="1" applyFont="1" applyFill="1" applyBorder="1" applyAlignment="1" applyProtection="1">
      <alignment vertical="center"/>
      <protection locked="0"/>
    </xf>
    <xf numFmtId="38" fontId="22" fillId="3" borderId="88" xfId="0" applyNumberFormat="1" applyFont="1" applyFill="1" applyBorder="1" applyAlignment="1" applyProtection="1">
      <alignment vertical="center"/>
      <protection locked="0"/>
    </xf>
    <xf numFmtId="38" fontId="22" fillId="3" borderId="45" xfId="0" applyNumberFormat="1" applyFont="1" applyFill="1" applyBorder="1" applyAlignment="1" applyProtection="1">
      <alignment vertical="center"/>
      <protection locked="0"/>
    </xf>
    <xf numFmtId="38" fontId="26" fillId="3" borderId="89" xfId="0" applyNumberFormat="1" applyFont="1" applyFill="1" applyBorder="1" applyAlignment="1" applyProtection="1">
      <alignment horizontal="center" vertical="center"/>
      <protection locked="0"/>
    </xf>
    <xf numFmtId="38" fontId="22" fillId="3" borderId="89" xfId="10" applyFont="1" applyFill="1" applyBorder="1" applyAlignment="1" applyProtection="1">
      <alignment vertical="center"/>
      <protection locked="0"/>
    </xf>
    <xf numFmtId="176" fontId="22" fillId="3" borderId="90" xfId="0" applyNumberFormat="1" applyFont="1" applyFill="1" applyBorder="1" applyAlignment="1" applyProtection="1">
      <alignment vertical="center"/>
      <protection locked="0"/>
    </xf>
    <xf numFmtId="176" fontId="22" fillId="3" borderId="90" xfId="0" applyNumberFormat="1" applyFont="1" applyFill="1" applyBorder="1" applyAlignment="1" applyProtection="1">
      <alignment horizontal="center" vertical="center"/>
      <protection locked="0"/>
    </xf>
    <xf numFmtId="177" fontId="25" fillId="0" borderId="74" xfId="0" applyNumberFormat="1" applyFont="1" applyBorder="1" applyAlignment="1">
      <alignment vertical="center"/>
    </xf>
    <xf numFmtId="177" fontId="25" fillId="0" borderId="31" xfId="0" applyNumberFormat="1" applyFont="1" applyBorder="1" applyAlignment="1">
      <alignment vertical="center"/>
    </xf>
    <xf numFmtId="0" fontId="30" fillId="3" borderId="88" xfId="0" applyFont="1" applyFill="1" applyBorder="1" applyAlignment="1" applyProtection="1">
      <alignment horizontal="justify" vertical="center" shrinkToFit="1"/>
      <protection locked="0"/>
    </xf>
    <xf numFmtId="38" fontId="30" fillId="3" borderId="90" xfId="0" applyNumberFormat="1" applyFont="1" applyFill="1" applyBorder="1" applyAlignment="1" applyProtection="1">
      <alignment vertical="center" shrinkToFit="1"/>
      <protection locked="0"/>
    </xf>
    <xf numFmtId="38" fontId="30" fillId="3" borderId="90" xfId="0" applyNumberFormat="1" applyFont="1" applyFill="1" applyBorder="1" applyAlignment="1" applyProtection="1">
      <alignment horizontal="right" vertical="center"/>
      <protection locked="0"/>
    </xf>
    <xf numFmtId="38" fontId="30" fillId="3" borderId="90" xfId="0" applyNumberFormat="1" applyFont="1" applyFill="1" applyBorder="1" applyAlignment="1" applyProtection="1">
      <alignment horizontal="center" vertical="center"/>
      <protection locked="0"/>
    </xf>
    <xf numFmtId="38" fontId="26" fillId="3" borderId="90" xfId="0" applyNumberFormat="1" applyFont="1" applyFill="1" applyBorder="1" applyAlignment="1" applyProtection="1">
      <alignment horizontal="center" vertical="center"/>
      <protection locked="0"/>
    </xf>
    <xf numFmtId="38" fontId="30" fillId="3" borderId="88" xfId="0" applyNumberFormat="1" applyFont="1" applyFill="1" applyBorder="1" applyAlignment="1" applyProtection="1">
      <alignment horizontal="left" vertical="center"/>
      <protection locked="0"/>
    </xf>
    <xf numFmtId="38" fontId="30" fillId="3" borderId="92" xfId="0" applyNumberFormat="1" applyFont="1" applyFill="1" applyBorder="1" applyAlignment="1" applyProtection="1">
      <alignment horizontal="left" vertical="center"/>
      <protection locked="0"/>
    </xf>
    <xf numFmtId="38" fontId="30" fillId="3" borderId="92" xfId="0" applyNumberFormat="1" applyFont="1" applyFill="1" applyBorder="1" applyAlignment="1" applyProtection="1">
      <alignment horizontal="left" vertical="center" wrapText="1"/>
      <protection locked="0"/>
    </xf>
    <xf numFmtId="38" fontId="30" fillId="3" borderId="89" xfId="0" applyNumberFormat="1" applyFont="1" applyFill="1" applyBorder="1" applyAlignment="1" applyProtection="1">
      <alignment horizontal="center" vertical="center"/>
      <protection locked="0"/>
    </xf>
    <xf numFmtId="38" fontId="31" fillId="3" borderId="45" xfId="0" applyNumberFormat="1" applyFont="1" applyFill="1" applyBorder="1" applyAlignment="1" applyProtection="1">
      <alignment horizontal="center" vertical="center"/>
      <protection locked="0"/>
    </xf>
    <xf numFmtId="38" fontId="30" fillId="3" borderId="45" xfId="0" applyNumberFormat="1" applyFont="1" applyFill="1" applyBorder="1" applyAlignment="1" applyProtection="1">
      <alignment horizontal="center" vertical="center"/>
      <protection locked="0"/>
    </xf>
    <xf numFmtId="38" fontId="31" fillId="3" borderId="92" xfId="0" applyNumberFormat="1" applyFont="1" applyFill="1" applyBorder="1" applyAlignment="1" applyProtection="1">
      <alignment horizontal="center" vertical="center"/>
      <protection locked="0"/>
    </xf>
    <xf numFmtId="38" fontId="30" fillId="3" borderId="89" xfId="0" applyNumberFormat="1" applyFont="1" applyFill="1" applyBorder="1" applyAlignment="1" applyProtection="1">
      <alignment horizontal="left" vertical="center" wrapText="1"/>
      <protection locked="0"/>
    </xf>
    <xf numFmtId="38" fontId="30" fillId="3" borderId="89" xfId="0" applyNumberFormat="1" applyFont="1" applyFill="1" applyBorder="1" applyAlignment="1" applyProtection="1">
      <alignment horizontal="right" vertical="center"/>
      <protection locked="0"/>
    </xf>
    <xf numFmtId="38" fontId="25" fillId="0" borderId="74" xfId="0" applyNumberFormat="1" applyFont="1" applyBorder="1" applyAlignment="1">
      <alignment vertical="center"/>
    </xf>
    <xf numFmtId="177" fontId="25" fillId="0" borderId="95" xfId="0" applyNumberFormat="1" applyFont="1" applyBorder="1" applyAlignment="1">
      <alignment vertical="center"/>
    </xf>
    <xf numFmtId="38" fontId="22" fillId="3" borderId="90" xfId="0" applyNumberFormat="1" applyFont="1" applyFill="1" applyBorder="1" applyAlignment="1" applyProtection="1">
      <alignment vertical="center"/>
      <protection locked="0"/>
    </xf>
    <xf numFmtId="177" fontId="25" fillId="0" borderId="31" xfId="0" applyNumberFormat="1" applyFont="1" applyBorder="1" applyAlignment="1">
      <alignment horizontal="right" vertical="center"/>
    </xf>
    <xf numFmtId="38" fontId="22" fillId="3" borderId="88" xfId="0" applyNumberFormat="1" applyFont="1" applyFill="1" applyBorder="1" applyAlignment="1" applyProtection="1">
      <alignment horizontal="left" vertical="center"/>
      <protection locked="0"/>
    </xf>
    <xf numFmtId="38" fontId="22" fillId="3" borderId="89" xfId="0" applyNumberFormat="1" applyFont="1" applyFill="1" applyBorder="1" applyAlignment="1" applyProtection="1">
      <alignment horizontal="left" vertical="center"/>
      <protection locked="0"/>
    </xf>
    <xf numFmtId="38" fontId="22" fillId="3" borderId="89" xfId="0" applyNumberFormat="1" applyFont="1" applyFill="1" applyBorder="1" applyAlignment="1" applyProtection="1">
      <alignment vertical="center"/>
      <protection locked="0"/>
    </xf>
    <xf numFmtId="38" fontId="26" fillId="3" borderId="90" xfId="0" applyNumberFormat="1" applyFont="1" applyFill="1" applyBorder="1" applyAlignment="1" applyProtection="1">
      <alignment horizontal="right" vertical="center"/>
      <protection locked="0"/>
    </xf>
    <xf numFmtId="38" fontId="26" fillId="3" borderId="45" xfId="0" applyNumberFormat="1" applyFont="1" applyFill="1" applyBorder="1" applyAlignment="1" applyProtection="1">
      <alignment horizontal="right" vertical="center"/>
      <protection locked="0"/>
    </xf>
    <xf numFmtId="176" fontId="22" fillId="3" borderId="90" xfId="0" applyNumberFormat="1" applyFont="1" applyFill="1" applyBorder="1" applyAlignment="1" applyProtection="1">
      <alignment horizontal="left" vertical="center"/>
      <protection locked="0"/>
    </xf>
    <xf numFmtId="176" fontId="22" fillId="0" borderId="0" xfId="0" applyNumberFormat="1" applyFont="1" applyAlignment="1">
      <alignment horizontal="right" vertical="center"/>
    </xf>
    <xf numFmtId="176" fontId="22" fillId="0" borderId="0" xfId="0" applyNumberFormat="1" applyFont="1" applyAlignment="1">
      <alignment vertical="center"/>
    </xf>
    <xf numFmtId="176" fontId="26" fillId="0" borderId="0" xfId="0" applyNumberFormat="1" applyFont="1" applyAlignment="1">
      <alignment vertical="center"/>
    </xf>
    <xf numFmtId="176" fontId="25" fillId="0" borderId="0" xfId="0" applyNumberFormat="1" applyFont="1" applyAlignment="1">
      <alignment vertical="center"/>
    </xf>
    <xf numFmtId="49" fontId="25" fillId="0" borderId="0" xfId="0" applyNumberFormat="1" applyFont="1" applyAlignment="1">
      <alignment horizontal="left" vertical="center" wrapText="1"/>
    </xf>
    <xf numFmtId="182" fontId="40" fillId="0" borderId="2" xfId="0" applyNumberFormat="1" applyFont="1" applyBorder="1" applyAlignment="1">
      <alignment horizontal="left" vertical="center" wrapText="1"/>
    </xf>
    <xf numFmtId="182" fontId="40" fillId="0" borderId="12" xfId="0" applyNumberFormat="1" applyFont="1" applyBorder="1" applyAlignment="1">
      <alignment horizontal="left" vertical="center" wrapText="1"/>
    </xf>
    <xf numFmtId="182" fontId="40" fillId="10" borderId="12" xfId="0" applyNumberFormat="1" applyFont="1" applyFill="1" applyBorder="1" applyAlignment="1">
      <alignment horizontal="left" vertical="center"/>
    </xf>
    <xf numFmtId="176" fontId="25" fillId="0" borderId="0" xfId="0" applyNumberFormat="1" applyFont="1" applyAlignment="1">
      <alignment horizontal="left" vertical="center"/>
    </xf>
    <xf numFmtId="49" fontId="25" fillId="0" borderId="0" xfId="0" applyNumberFormat="1" applyFont="1" applyAlignment="1">
      <alignment horizontal="left" vertical="center"/>
    </xf>
    <xf numFmtId="49" fontId="25" fillId="0" borderId="0" xfId="0" applyNumberFormat="1" applyFont="1" applyAlignment="1">
      <alignment vertical="center"/>
    </xf>
    <xf numFmtId="176" fontId="22" fillId="0" borderId="0" xfId="0" applyNumberFormat="1" applyFont="1" applyAlignment="1">
      <alignment horizontal="center" vertical="center" wrapText="1"/>
    </xf>
    <xf numFmtId="176" fontId="25" fillId="0" borderId="0" xfId="0" applyNumberFormat="1" applyFont="1" applyAlignment="1">
      <alignment horizontal="left" vertical="center" wrapText="1"/>
    </xf>
    <xf numFmtId="176" fontId="41" fillId="0" borderId="0" xfId="0" applyNumberFormat="1" applyFont="1" applyAlignment="1">
      <alignment vertical="center"/>
    </xf>
    <xf numFmtId="176" fontId="22" fillId="0" borderId="0" xfId="0" applyNumberFormat="1" applyFont="1" applyAlignment="1">
      <alignment horizontal="center" vertical="center"/>
    </xf>
    <xf numFmtId="176" fontId="25" fillId="0" borderId="29" xfId="0" applyNumberFormat="1" applyFont="1" applyBorder="1" applyAlignment="1">
      <alignment vertical="center"/>
    </xf>
    <xf numFmtId="176" fontId="25" fillId="0" borderId="16" xfId="0" applyNumberFormat="1" applyFont="1" applyBorder="1" applyAlignment="1">
      <alignment vertical="center"/>
    </xf>
    <xf numFmtId="176" fontId="25" fillId="0" borderId="32" xfId="0" applyNumberFormat="1" applyFont="1" applyBorder="1" applyAlignment="1">
      <alignment vertical="center"/>
    </xf>
    <xf numFmtId="176" fontId="25" fillId="0" borderId="11" xfId="0" applyNumberFormat="1" applyFont="1" applyBorder="1" applyAlignment="1">
      <alignment vertical="center"/>
    </xf>
    <xf numFmtId="176" fontId="25" fillId="0" borderId="14" xfId="0" applyNumberFormat="1" applyFont="1" applyBorder="1" applyAlignment="1">
      <alignment vertical="center"/>
    </xf>
    <xf numFmtId="176" fontId="25" fillId="0" borderId="20" xfId="0" applyNumberFormat="1" applyFont="1" applyBorder="1" applyAlignment="1">
      <alignment vertical="center"/>
    </xf>
    <xf numFmtId="176" fontId="25" fillId="0" borderId="13" xfId="0" applyNumberFormat="1" applyFont="1" applyBorder="1" applyAlignment="1">
      <alignment vertical="center"/>
    </xf>
    <xf numFmtId="176" fontId="25" fillId="0" borderId="8" xfId="0" applyNumberFormat="1" applyFont="1" applyBorder="1" applyAlignment="1">
      <alignment vertical="center"/>
    </xf>
    <xf numFmtId="176" fontId="25" fillId="0" borderId="18" xfId="0" applyNumberFormat="1" applyFont="1" applyBorder="1" applyAlignment="1">
      <alignment vertical="center"/>
    </xf>
    <xf numFmtId="176" fontId="25" fillId="0" borderId="14" xfId="0" applyNumberFormat="1" applyFont="1" applyBorder="1" applyAlignment="1">
      <alignment horizontal="right" vertical="center"/>
    </xf>
    <xf numFmtId="176" fontId="25" fillId="0" borderId="24" xfId="0" applyNumberFormat="1" applyFont="1" applyBorder="1" applyAlignment="1">
      <alignment vertical="center"/>
    </xf>
    <xf numFmtId="176" fontId="25" fillId="0" borderId="15" xfId="0" applyNumberFormat="1" applyFont="1" applyBorder="1" applyAlignment="1">
      <alignment vertical="center"/>
    </xf>
    <xf numFmtId="176" fontId="22" fillId="0" borderId="22" xfId="0" applyNumberFormat="1" applyFont="1" applyBorder="1" applyAlignment="1">
      <alignment horizontal="right" vertical="center"/>
    </xf>
    <xf numFmtId="9" fontId="22" fillId="0" borderId="28" xfId="0" applyNumberFormat="1" applyFont="1" applyBorder="1" applyAlignment="1">
      <alignment horizontal="left" vertical="center"/>
    </xf>
    <xf numFmtId="176" fontId="25" fillId="0" borderId="28" xfId="0" applyNumberFormat="1" applyFont="1" applyBorder="1" applyAlignment="1">
      <alignment horizontal="right" vertical="center"/>
    </xf>
    <xf numFmtId="176" fontId="25" fillId="0" borderId="75" xfId="0" applyNumberFormat="1" applyFont="1" applyBorder="1" applyAlignment="1">
      <alignment vertical="center"/>
    </xf>
    <xf numFmtId="176" fontId="25" fillId="0" borderId="40" xfId="0" applyNumberFormat="1" applyFont="1" applyBorder="1" applyAlignment="1">
      <alignment horizontal="center" vertical="center"/>
    </xf>
    <xf numFmtId="176" fontId="25" fillId="0" borderId="40" xfId="0" applyNumberFormat="1" applyFont="1" applyBorder="1" applyAlignment="1">
      <alignment horizontal="right" vertical="center"/>
    </xf>
    <xf numFmtId="176" fontId="25" fillId="0" borderId="31" xfId="0" applyNumberFormat="1" applyFont="1" applyBorder="1" applyAlignment="1">
      <alignment horizontal="right" vertical="center"/>
    </xf>
    <xf numFmtId="176" fontId="25" fillId="0" borderId="64" xfId="0" applyNumberFormat="1" applyFont="1" applyBorder="1" applyAlignment="1">
      <alignment horizontal="right" vertical="center"/>
    </xf>
    <xf numFmtId="176" fontId="25" fillId="0" borderId="0" xfId="0" applyNumberFormat="1" applyFont="1" applyAlignment="1">
      <alignment horizontal="center" vertical="center"/>
    </xf>
    <xf numFmtId="176" fontId="40" fillId="0" borderId="0" xfId="0" applyNumberFormat="1" applyFont="1" applyAlignment="1">
      <alignment horizontal="right" vertical="center"/>
    </xf>
    <xf numFmtId="183" fontId="25" fillId="0" borderId="0" xfId="0" applyNumberFormat="1" applyFont="1" applyAlignment="1">
      <alignment horizontal="right" vertical="center"/>
    </xf>
    <xf numFmtId="9" fontId="37" fillId="10" borderId="57" xfId="0" applyNumberFormat="1" applyFont="1" applyFill="1" applyBorder="1" applyAlignment="1">
      <alignment horizontal="right" vertical="center"/>
    </xf>
    <xf numFmtId="176" fontId="22" fillId="0" borderId="14" xfId="0" applyNumberFormat="1" applyFont="1" applyBorder="1" applyAlignment="1">
      <alignment horizontal="center" vertical="center"/>
    </xf>
    <xf numFmtId="176" fontId="22" fillId="0" borderId="3" xfId="0" applyNumberFormat="1" applyFont="1" applyBorder="1" applyAlignment="1">
      <alignment horizontal="center" vertical="center"/>
    </xf>
    <xf numFmtId="176" fontId="22" fillId="10" borderId="3" xfId="0" applyNumberFormat="1" applyFont="1" applyFill="1" applyBorder="1" applyAlignment="1">
      <alignment horizontal="center" vertical="center"/>
    </xf>
    <xf numFmtId="176" fontId="22" fillId="0" borderId="15" xfId="0" applyNumberFormat="1" applyFont="1" applyBorder="1" applyAlignment="1">
      <alignment horizontal="center" vertical="center"/>
    </xf>
    <xf numFmtId="176" fontId="25" fillId="0" borderId="16" xfId="0" applyNumberFormat="1" applyFont="1" applyBorder="1" applyAlignment="1">
      <alignment horizontal="left" vertical="center"/>
    </xf>
    <xf numFmtId="176" fontId="26" fillId="3" borderId="0" xfId="0" applyNumberFormat="1" applyFont="1" applyFill="1" applyAlignment="1" applyProtection="1">
      <alignment vertical="center"/>
      <protection locked="0"/>
    </xf>
    <xf numFmtId="176" fontId="26" fillId="3" borderId="0" xfId="0" applyNumberFormat="1" applyFont="1" applyFill="1" applyAlignment="1" applyProtection="1">
      <alignment horizontal="left" vertical="center"/>
      <protection locked="0"/>
    </xf>
    <xf numFmtId="0" fontId="26" fillId="3" borderId="28" xfId="0" applyFont="1" applyFill="1" applyBorder="1" applyAlignment="1" applyProtection="1">
      <alignment horizontal="center" vertical="center"/>
      <protection locked="0"/>
    </xf>
    <xf numFmtId="177" fontId="26" fillId="0" borderId="83" xfId="0" applyNumberFormat="1" applyFont="1" applyBorder="1" applyAlignment="1" applyProtection="1">
      <alignment horizontal="right" vertical="center"/>
      <protection locked="0"/>
    </xf>
    <xf numFmtId="177" fontId="26" fillId="0" borderId="84" xfId="0" applyNumberFormat="1" applyFont="1" applyBorder="1" applyAlignment="1" applyProtection="1">
      <alignment horizontal="right" vertical="center"/>
      <protection locked="0"/>
    </xf>
    <xf numFmtId="177" fontId="26" fillId="0" borderId="85" xfId="0" applyNumberFormat="1" applyFont="1" applyBorder="1" applyAlignment="1" applyProtection="1">
      <alignment horizontal="right" vertical="center"/>
      <protection locked="0"/>
    </xf>
    <xf numFmtId="177" fontId="25" fillId="0" borderId="86" xfId="0" applyNumberFormat="1" applyFont="1" applyBorder="1" applyAlignment="1" applyProtection="1">
      <alignment vertical="center"/>
      <protection locked="0"/>
    </xf>
    <xf numFmtId="0" fontId="22" fillId="0" borderId="31" xfId="0" applyFont="1" applyBorder="1" applyAlignment="1" applyProtection="1">
      <alignment vertical="center"/>
      <protection locked="0"/>
    </xf>
    <xf numFmtId="176" fontId="26" fillId="0" borderId="0" xfId="0" applyNumberFormat="1" applyFont="1" applyAlignment="1" applyProtection="1">
      <alignment vertical="center"/>
      <protection locked="0"/>
    </xf>
    <xf numFmtId="176" fontId="25" fillId="0" borderId="0" xfId="0" applyNumberFormat="1" applyFont="1" applyAlignment="1">
      <alignment horizontal="right" vertical="center"/>
    </xf>
    <xf numFmtId="176" fontId="22" fillId="0" borderId="15" xfId="0" applyNumberFormat="1" applyFont="1" applyBorder="1" applyAlignment="1" applyProtection="1">
      <alignment vertical="center"/>
      <protection locked="0"/>
    </xf>
    <xf numFmtId="176" fontId="48" fillId="0" borderId="15" xfId="0" applyNumberFormat="1" applyFont="1" applyBorder="1" applyAlignment="1" applyProtection="1">
      <alignment vertical="center"/>
      <protection locked="0"/>
    </xf>
    <xf numFmtId="176" fontId="25" fillId="0" borderId="76" xfId="0" applyNumberFormat="1" applyFont="1" applyBorder="1" applyAlignment="1">
      <alignment vertical="center"/>
    </xf>
    <xf numFmtId="176" fontId="22" fillId="0" borderId="77" xfId="0" applyNumberFormat="1" applyFont="1" applyBorder="1" applyAlignment="1">
      <alignment horizontal="right" vertical="center"/>
    </xf>
    <xf numFmtId="0" fontId="26" fillId="0" borderId="78" xfId="0" applyFont="1" applyBorder="1" applyAlignment="1">
      <alignment horizontal="center" vertical="center"/>
    </xf>
    <xf numFmtId="9" fontId="22" fillId="0" borderId="79" xfId="0" applyNumberFormat="1" applyFont="1" applyBorder="1" applyAlignment="1">
      <alignment horizontal="left" vertical="center"/>
    </xf>
    <xf numFmtId="176" fontId="25" fillId="0" borderId="78" xfId="0" applyNumberFormat="1" applyFont="1" applyBorder="1" applyAlignment="1">
      <alignment horizontal="right" vertical="center"/>
    </xf>
    <xf numFmtId="176" fontId="25" fillId="0" borderId="80" xfId="0" applyNumberFormat="1" applyFont="1" applyBorder="1" applyAlignment="1">
      <alignment vertical="center"/>
    </xf>
    <xf numFmtId="176" fontId="25" fillId="0" borderId="81" xfId="0" applyNumberFormat="1" applyFont="1" applyBorder="1" applyAlignment="1">
      <alignment vertical="center"/>
    </xf>
    <xf numFmtId="38" fontId="42" fillId="0" borderId="62" xfId="0" applyNumberFormat="1" applyFont="1" applyBorder="1" applyAlignment="1">
      <alignment horizontal="center" vertical="center" wrapText="1"/>
    </xf>
    <xf numFmtId="0" fontId="22" fillId="0" borderId="20"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1" xfId="0" applyFont="1" applyBorder="1" applyAlignment="1" applyProtection="1">
      <alignment horizontal="center" vertical="center"/>
      <protection locked="0"/>
    </xf>
    <xf numFmtId="177" fontId="22" fillId="0" borderId="20" xfId="0" applyNumberFormat="1" applyFont="1" applyBorder="1" applyAlignment="1">
      <alignment horizontal="right" vertical="center"/>
    </xf>
    <xf numFmtId="177" fontId="22" fillId="0" borderId="20" xfId="0" applyNumberFormat="1" applyFont="1" applyBorder="1" applyAlignment="1">
      <alignment vertical="center"/>
    </xf>
    <xf numFmtId="177" fontId="22" fillId="0" borderId="91" xfId="0" applyNumberFormat="1" applyFont="1" applyBorder="1" applyAlignment="1">
      <alignment horizontal="right" vertical="center"/>
    </xf>
    <xf numFmtId="177" fontId="22" fillId="0" borderId="16" xfId="0" applyNumberFormat="1" applyFont="1" applyBorder="1" applyAlignment="1">
      <alignment horizontal="right" vertical="center"/>
    </xf>
    <xf numFmtId="177" fontId="22" fillId="0" borderId="15" xfId="0" applyNumberFormat="1" applyFont="1" applyBorder="1" applyAlignment="1">
      <alignment horizontal="right" vertical="center"/>
    </xf>
    <xf numFmtId="38" fontId="22" fillId="0" borderId="65" xfId="0" applyNumberFormat="1" applyFont="1" applyBorder="1" applyAlignment="1">
      <alignment horizontal="right" vertical="center"/>
    </xf>
    <xf numFmtId="38" fontId="22" fillId="0" borderId="93" xfId="0" applyNumberFormat="1" applyFont="1" applyBorder="1" applyAlignment="1">
      <alignment horizontal="right" vertical="center"/>
    </xf>
    <xf numFmtId="177" fontId="22" fillId="0" borderId="91" xfId="0" applyNumberFormat="1" applyFont="1" applyBorder="1" applyAlignment="1">
      <alignment vertical="center"/>
    </xf>
    <xf numFmtId="0" fontId="1" fillId="0" borderId="3" xfId="8" applyFont="1" applyBorder="1" applyAlignment="1">
      <alignment horizontal="left" vertical="center" wrapText="1"/>
    </xf>
    <xf numFmtId="49" fontId="25" fillId="10" borderId="0" xfId="0" applyNumberFormat="1" applyFont="1" applyFill="1" applyAlignment="1">
      <alignment horizontal="left" vertical="center" wrapText="1"/>
    </xf>
    <xf numFmtId="176" fontId="50" fillId="0" borderId="0" xfId="0" applyNumberFormat="1" applyFont="1" applyAlignment="1">
      <alignment horizontal="right" vertical="center"/>
    </xf>
    <xf numFmtId="176" fontId="22" fillId="10" borderId="0" xfId="0" applyNumberFormat="1" applyFont="1" applyFill="1" applyAlignment="1">
      <alignment horizontal="right" vertical="center" shrinkToFit="1"/>
    </xf>
    <xf numFmtId="176" fontId="22" fillId="0" borderId="0" xfId="0" applyNumberFormat="1" applyFont="1" applyAlignment="1">
      <alignment horizontal="left" vertical="center" wrapText="1"/>
    </xf>
    <xf numFmtId="182" fontId="40" fillId="3" borderId="12" xfId="0" applyNumberFormat="1" applyFont="1" applyFill="1" applyBorder="1" applyAlignment="1" applyProtection="1">
      <alignment horizontal="left" vertical="center" shrinkToFit="1"/>
      <protection locked="0"/>
    </xf>
    <xf numFmtId="182" fontId="25" fillId="3" borderId="12" xfId="0" applyNumberFormat="1" applyFont="1" applyFill="1" applyBorder="1" applyAlignment="1" applyProtection="1">
      <alignment horizontal="left" vertical="center" shrinkToFit="1"/>
      <protection locked="0"/>
    </xf>
    <xf numFmtId="49" fontId="52" fillId="3" borderId="96" xfId="26" applyNumberFormat="1" applyFont="1" applyFill="1" applyBorder="1" applyAlignment="1" applyProtection="1">
      <alignment horizontal="left" vertical="center" shrinkToFit="1"/>
      <protection locked="0"/>
    </xf>
    <xf numFmtId="49" fontId="52" fillId="3" borderId="45" xfId="0" applyNumberFormat="1" applyFont="1" applyFill="1" applyBorder="1" applyAlignment="1" applyProtection="1">
      <alignment horizontal="left" vertical="center" shrinkToFit="1"/>
      <protection locked="0"/>
    </xf>
    <xf numFmtId="49" fontId="52" fillId="3" borderId="12" xfId="26" applyNumberFormat="1" applyFont="1" applyFill="1" applyBorder="1" applyAlignment="1" applyProtection="1">
      <alignment horizontal="left" vertical="center" shrinkToFit="1"/>
      <protection locked="0"/>
    </xf>
    <xf numFmtId="176" fontId="25" fillId="3" borderId="15" xfId="0" applyNumberFormat="1" applyFont="1" applyFill="1" applyBorder="1" applyAlignment="1" applyProtection="1">
      <alignment horizontal="left" vertical="center" shrinkToFit="1"/>
      <protection locked="0"/>
    </xf>
    <xf numFmtId="176" fontId="25" fillId="3" borderId="17" xfId="0" applyNumberFormat="1" applyFont="1" applyFill="1" applyBorder="1" applyAlignment="1" applyProtection="1">
      <alignment horizontal="left" vertical="center" shrinkToFit="1"/>
      <protection locked="0"/>
    </xf>
    <xf numFmtId="49" fontId="25" fillId="3" borderId="16" xfId="0" applyNumberFormat="1" applyFont="1" applyFill="1" applyBorder="1" applyAlignment="1" applyProtection="1">
      <alignment horizontal="left" vertical="center" shrinkToFit="1"/>
      <protection locked="0"/>
    </xf>
    <xf numFmtId="176" fontId="25" fillId="3" borderId="10" xfId="0" applyNumberFormat="1" applyFont="1" applyFill="1" applyBorder="1" applyAlignment="1" applyProtection="1">
      <alignment horizontal="left" vertical="center" shrinkToFit="1"/>
      <protection locked="0"/>
    </xf>
    <xf numFmtId="176" fontId="26" fillId="0" borderId="0" xfId="0" applyNumberFormat="1" applyFont="1" applyAlignment="1" applyProtection="1">
      <alignment vertical="center" shrinkToFit="1"/>
      <protection locked="0"/>
    </xf>
    <xf numFmtId="176" fontId="22" fillId="0" borderId="0" xfId="0" applyNumberFormat="1" applyFont="1" applyAlignment="1" applyProtection="1">
      <alignment horizontal="right" vertical="center" shrinkToFit="1"/>
      <protection locked="0"/>
    </xf>
    <xf numFmtId="0" fontId="1" fillId="0" borderId="14" xfId="8" applyFont="1" applyBorder="1" applyAlignment="1">
      <alignment horizontal="center" vertical="center"/>
    </xf>
    <xf numFmtId="0" fontId="1" fillId="0" borderId="2" xfId="8" applyFont="1" applyBorder="1" applyAlignment="1" applyProtection="1">
      <alignment vertical="center" wrapText="1"/>
      <protection locked="0"/>
    </xf>
    <xf numFmtId="0" fontId="1" fillId="0" borderId="55" xfId="8" applyFont="1" applyBorder="1" applyAlignment="1" applyProtection="1">
      <alignment vertical="center" wrapText="1"/>
      <protection locked="0"/>
    </xf>
    <xf numFmtId="0" fontId="1" fillId="0" borderId="3" xfId="8" applyFont="1" applyBorder="1" applyAlignment="1" applyProtection="1">
      <alignment vertical="center" wrapText="1"/>
      <protection locked="0"/>
    </xf>
    <xf numFmtId="182" fontId="1" fillId="0" borderId="3" xfId="8" applyNumberFormat="1" applyFont="1" applyBorder="1" applyAlignment="1">
      <alignment vertical="center" wrapText="1"/>
    </xf>
    <xf numFmtId="0" fontId="1" fillId="0" borderId="51" xfId="8" applyFont="1" applyBorder="1" applyAlignment="1">
      <alignment horizontal="left" vertical="center" wrapText="1"/>
    </xf>
    <xf numFmtId="0" fontId="1" fillId="0" borderId="56" xfId="8" applyFont="1" applyBorder="1" applyAlignment="1">
      <alignment horizontal="left" vertical="center" wrapText="1"/>
    </xf>
    <xf numFmtId="0" fontId="1" fillId="0" borderId="0" xfId="8" applyFont="1" applyAlignment="1">
      <alignment horizontal="center" vertical="center"/>
    </xf>
    <xf numFmtId="0" fontId="54" fillId="0" borderId="3" xfId="13" applyFont="1" applyBorder="1" applyAlignment="1">
      <alignment horizontal="center" vertical="center" wrapText="1"/>
    </xf>
    <xf numFmtId="0" fontId="54" fillId="0" borderId="3" xfId="13" applyFont="1" applyBorder="1" applyAlignment="1">
      <alignment horizontal="center" vertical="center"/>
    </xf>
    <xf numFmtId="0" fontId="54" fillId="0" borderId="22" xfId="13" applyFont="1" applyBorder="1" applyAlignment="1">
      <alignment horizontal="center" vertical="center" wrapText="1"/>
    </xf>
    <xf numFmtId="0" fontId="54" fillId="0" borderId="5" xfId="13" applyFont="1" applyBorder="1" applyAlignment="1">
      <alignment horizontal="center" vertical="center" wrapText="1"/>
    </xf>
    <xf numFmtId="176" fontId="30" fillId="0" borderId="0" xfId="0" applyNumberFormat="1" applyFont="1" applyAlignment="1">
      <alignment horizontal="right" vertical="center" shrinkToFit="1"/>
    </xf>
    <xf numFmtId="176" fontId="30" fillId="0" borderId="0" xfId="0" applyNumberFormat="1" applyFont="1" applyAlignment="1" applyProtection="1">
      <alignment horizontal="right" vertical="center" shrinkToFit="1"/>
      <protection locked="0"/>
    </xf>
    <xf numFmtId="176" fontId="31" fillId="0" borderId="0" xfId="0" applyNumberFormat="1" applyFont="1" applyAlignment="1">
      <alignment horizontal="right" vertical="center" shrinkToFit="1"/>
    </xf>
    <xf numFmtId="49" fontId="30" fillId="10" borderId="45" xfId="0" applyNumberFormat="1" applyFont="1" applyFill="1" applyBorder="1" applyAlignment="1" applyProtection="1">
      <alignment horizontal="right" vertical="center" shrinkToFit="1"/>
      <protection locked="0"/>
    </xf>
    <xf numFmtId="49" fontId="30" fillId="0" borderId="0" xfId="0" applyNumberFormat="1" applyFont="1" applyAlignment="1">
      <alignment horizontal="right" vertical="center" shrinkToFit="1"/>
    </xf>
    <xf numFmtId="176" fontId="30" fillId="0" borderId="4" xfId="0" applyNumberFormat="1" applyFont="1" applyBorder="1" applyAlignment="1">
      <alignment horizontal="center" vertical="center"/>
    </xf>
    <xf numFmtId="176" fontId="30" fillId="0" borderId="19" xfId="0" applyNumberFormat="1" applyFont="1" applyBorder="1" applyAlignment="1">
      <alignment horizontal="center" vertical="center"/>
    </xf>
    <xf numFmtId="176" fontId="30" fillId="0" borderId="9" xfId="0" applyNumberFormat="1" applyFont="1" applyBorder="1" applyAlignment="1">
      <alignment horizontal="center" vertical="center" wrapText="1"/>
    </xf>
    <xf numFmtId="176" fontId="31" fillId="0" borderId="9" xfId="0" applyNumberFormat="1" applyFont="1" applyBorder="1" applyAlignment="1">
      <alignment horizontal="center" vertical="center" wrapText="1" shrinkToFit="1"/>
    </xf>
    <xf numFmtId="0" fontId="23" fillId="0" borderId="3" xfId="13" applyFont="1" applyBorder="1" applyAlignment="1">
      <alignment vertical="center" wrapText="1"/>
    </xf>
    <xf numFmtId="0" fontId="0" fillId="0" borderId="3" xfId="0" applyBorder="1" applyAlignment="1">
      <alignment vertical="center"/>
    </xf>
    <xf numFmtId="0" fontId="23" fillId="0" borderId="3" xfId="13" applyFont="1" applyBorder="1" applyAlignment="1">
      <alignment horizontal="right" vertical="center"/>
    </xf>
    <xf numFmtId="0" fontId="0" fillId="0" borderId="3" xfId="0" applyBorder="1" applyAlignment="1">
      <alignment horizontal="right" vertical="center"/>
    </xf>
    <xf numFmtId="176" fontId="22" fillId="0" borderId="0" xfId="13" applyNumberFormat="1" applyFont="1" applyAlignment="1">
      <alignment vertical="center" wrapText="1"/>
    </xf>
    <xf numFmtId="0" fontId="23" fillId="0" borderId="3" xfId="13" applyFont="1" applyBorder="1" applyAlignment="1">
      <alignment horizontal="left" vertical="center"/>
    </xf>
    <xf numFmtId="0" fontId="0" fillId="0" borderId="3" xfId="0" applyBorder="1" applyAlignment="1">
      <alignment horizontal="left" vertical="center"/>
    </xf>
    <xf numFmtId="0" fontId="23" fillId="0" borderId="12" xfId="13" applyFont="1" applyBorder="1" applyAlignment="1">
      <alignment horizontal="left" vertical="center"/>
    </xf>
    <xf numFmtId="176" fontId="22" fillId="0" borderId="14"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2" fillId="0" borderId="21" xfId="0" applyNumberFormat="1" applyFont="1" applyBorder="1" applyAlignment="1">
      <alignment horizontal="center" vertical="center"/>
    </xf>
    <xf numFmtId="176" fontId="25" fillId="0" borderId="0" xfId="0" applyNumberFormat="1" applyFont="1" applyAlignment="1">
      <alignment horizontal="left" vertical="center" wrapText="1"/>
    </xf>
    <xf numFmtId="176" fontId="25" fillId="0" borderId="15" xfId="0" applyNumberFormat="1" applyFont="1" applyBorder="1" applyAlignment="1">
      <alignment horizontal="left" vertical="center" wrapText="1"/>
    </xf>
    <xf numFmtId="176" fontId="25" fillId="3" borderId="22" xfId="0" applyNumberFormat="1" applyFont="1" applyFill="1" applyBorder="1" applyAlignment="1" applyProtection="1">
      <alignment horizontal="left" vertical="center" wrapText="1"/>
      <protection locked="0"/>
    </xf>
    <xf numFmtId="176" fontId="25" fillId="3" borderId="28" xfId="0" applyNumberFormat="1" applyFont="1" applyFill="1" applyBorder="1" applyAlignment="1" applyProtection="1">
      <alignment horizontal="left" vertical="center" wrapText="1"/>
      <protection locked="0"/>
    </xf>
    <xf numFmtId="176" fontId="25" fillId="3" borderId="23" xfId="0" applyNumberFormat="1" applyFont="1" applyFill="1" applyBorder="1" applyAlignment="1" applyProtection="1">
      <alignment horizontal="left" vertical="center" wrapText="1"/>
      <protection locked="0"/>
    </xf>
    <xf numFmtId="176" fontId="22" fillId="10" borderId="3" xfId="0" applyNumberFormat="1" applyFont="1" applyFill="1" applyBorder="1" applyAlignment="1">
      <alignment horizontal="center" vertical="center"/>
    </xf>
    <xf numFmtId="49" fontId="25" fillId="3" borderId="16" xfId="0" applyNumberFormat="1" applyFont="1" applyFill="1" applyBorder="1" applyAlignment="1" applyProtection="1">
      <alignment horizontal="left" vertical="center" shrinkToFit="1"/>
      <protection locked="0"/>
    </xf>
    <xf numFmtId="49" fontId="25" fillId="3" borderId="12" xfId="0" applyNumberFormat="1" applyFont="1" applyFill="1" applyBorder="1" applyAlignment="1" applyProtection="1">
      <alignment horizontal="left" vertical="center" shrinkToFit="1"/>
      <protection locked="0"/>
    </xf>
    <xf numFmtId="49" fontId="25" fillId="3" borderId="39" xfId="0" applyNumberFormat="1" applyFont="1" applyFill="1" applyBorder="1" applyAlignment="1" applyProtection="1">
      <alignment horizontal="left" vertical="center" shrinkToFit="1"/>
      <protection locked="0"/>
    </xf>
    <xf numFmtId="49" fontId="25" fillId="3" borderId="2" xfId="0" applyNumberFormat="1" applyFont="1" applyFill="1" applyBorder="1" applyAlignment="1" applyProtection="1">
      <alignment horizontal="left" vertical="center" wrapText="1"/>
      <protection locked="0"/>
    </xf>
    <xf numFmtId="49" fontId="53" fillId="3" borderId="12" xfId="26" applyNumberFormat="1" applyFont="1" applyFill="1" applyBorder="1" applyAlignment="1" applyProtection="1">
      <alignment horizontal="left" vertical="center" shrinkToFit="1"/>
      <protection locked="0"/>
    </xf>
    <xf numFmtId="176" fontId="25" fillId="3" borderId="5" xfId="0" applyNumberFormat="1" applyFont="1" applyFill="1" applyBorder="1" applyAlignment="1" applyProtection="1">
      <alignment horizontal="left" vertical="center" wrapText="1"/>
      <protection locked="0"/>
    </xf>
    <xf numFmtId="176" fontId="25" fillId="3" borderId="17" xfId="0" applyNumberFormat="1" applyFont="1" applyFill="1" applyBorder="1" applyAlignment="1" applyProtection="1">
      <alignment horizontal="left" vertical="center" wrapText="1"/>
      <protection locked="0"/>
    </xf>
    <xf numFmtId="176" fontId="25" fillId="3" borderId="10" xfId="0" applyNumberFormat="1" applyFont="1" applyFill="1" applyBorder="1" applyAlignment="1" applyProtection="1">
      <alignment horizontal="left" vertical="center" wrapText="1"/>
      <protection locked="0"/>
    </xf>
    <xf numFmtId="176" fontId="25" fillId="0" borderId="82" xfId="0" applyNumberFormat="1" applyFont="1" applyBorder="1" applyAlignment="1">
      <alignment horizontal="center" vertical="center"/>
    </xf>
    <xf numFmtId="176" fontId="25" fillId="0" borderId="40" xfId="0" applyNumberFormat="1" applyFont="1" applyBorder="1" applyAlignment="1">
      <alignment horizontal="center" vertical="center"/>
    </xf>
    <xf numFmtId="176" fontId="45" fillId="3" borderId="12" xfId="0" applyNumberFormat="1" applyFont="1" applyFill="1" applyBorder="1" applyAlignment="1" applyProtection="1">
      <alignment horizontal="left" vertical="center" wrapText="1"/>
      <protection locked="0"/>
    </xf>
    <xf numFmtId="49" fontId="25"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49" fontId="53" fillId="3" borderId="2" xfId="26" applyNumberFormat="1" applyFont="1" applyFill="1" applyBorder="1" applyAlignment="1" applyProtection="1">
      <alignment horizontal="left" vertical="center" shrinkToFit="1"/>
      <protection locked="0"/>
    </xf>
    <xf numFmtId="49" fontId="25" fillId="3" borderId="2" xfId="0" applyNumberFormat="1" applyFont="1" applyFill="1" applyBorder="1" applyAlignment="1" applyProtection="1">
      <alignment horizontal="left" vertical="center" shrinkToFit="1"/>
      <protection locked="0"/>
    </xf>
    <xf numFmtId="176" fontId="24" fillId="0" borderId="0" xfId="0" applyNumberFormat="1" applyFont="1" applyAlignment="1">
      <alignment vertical="top" wrapText="1"/>
    </xf>
    <xf numFmtId="0" fontId="22" fillId="0" borderId="0" xfId="0" applyFont="1" applyAlignment="1">
      <alignment vertical="top"/>
    </xf>
    <xf numFmtId="176" fontId="30" fillId="0" borderId="19" xfId="0" applyNumberFormat="1" applyFont="1" applyBorder="1" applyAlignment="1">
      <alignment horizontal="center" vertical="center"/>
    </xf>
    <xf numFmtId="176" fontId="30" fillId="0" borderId="1" xfId="0" applyNumberFormat="1" applyFont="1" applyBorder="1" applyAlignment="1">
      <alignment horizontal="center" vertical="center"/>
    </xf>
    <xf numFmtId="176" fontId="30" fillId="0" borderId="25" xfId="0" applyNumberFormat="1" applyFont="1" applyBorder="1" applyAlignment="1">
      <alignment horizontal="center" vertical="center"/>
    </xf>
    <xf numFmtId="176" fontId="22" fillId="0" borderId="41" xfId="0" applyNumberFormat="1" applyFont="1" applyBorder="1" applyAlignment="1">
      <alignment horizontal="left" vertical="center"/>
    </xf>
    <xf numFmtId="176" fontId="22" fillId="0" borderId="44" xfId="0" applyNumberFormat="1" applyFont="1" applyBorder="1" applyAlignment="1">
      <alignment horizontal="left" vertical="center"/>
    </xf>
    <xf numFmtId="176" fontId="22" fillId="0" borderId="42" xfId="0" applyNumberFormat="1" applyFont="1" applyBorder="1" applyAlignment="1">
      <alignment horizontal="left" vertical="center"/>
    </xf>
    <xf numFmtId="176" fontId="22" fillId="0" borderId="14"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1" xfId="0" applyNumberFormat="1" applyFont="1" applyBorder="1" applyAlignment="1">
      <alignment horizontal="left" vertical="center"/>
    </xf>
    <xf numFmtId="176" fontId="25" fillId="0" borderId="43"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1" xfId="0" applyNumberFormat="1" applyFont="1" applyBorder="1" applyAlignment="1">
      <alignment horizontal="left" vertical="center"/>
    </xf>
    <xf numFmtId="0" fontId="30" fillId="0" borderId="0" xfId="0" applyFont="1" applyAlignment="1">
      <alignment horizontal="right" vertical="top" wrapText="1"/>
    </xf>
    <xf numFmtId="182" fontId="25" fillId="3" borderId="2" xfId="0" applyNumberFormat="1" applyFont="1" applyFill="1" applyBorder="1" applyAlignment="1" applyProtection="1">
      <alignment horizontal="left" vertical="center" shrinkToFit="1"/>
      <protection locked="0"/>
    </xf>
    <xf numFmtId="49" fontId="25" fillId="3" borderId="12" xfId="0" applyNumberFormat="1" applyFont="1" applyFill="1" applyBorder="1" applyAlignment="1" applyProtection="1">
      <alignment horizontal="left" vertical="center" wrapText="1"/>
      <protection locked="0"/>
    </xf>
    <xf numFmtId="176" fontId="22" fillId="3" borderId="0" xfId="0" applyNumberFormat="1" applyFont="1" applyFill="1" applyAlignment="1" applyProtection="1">
      <alignment horizontal="center" vertical="center" shrinkToFit="1"/>
      <protection locked="0"/>
    </xf>
    <xf numFmtId="176" fontId="25" fillId="3"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176" fontId="25" fillId="3"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vertical="center" wrapText="1"/>
      <protection locked="0"/>
    </xf>
    <xf numFmtId="38" fontId="22" fillId="0" borderId="82" xfId="0" applyNumberFormat="1" applyFont="1" applyBorder="1" applyAlignment="1">
      <alignment horizontal="center" vertical="center"/>
    </xf>
    <xf numFmtId="38" fontId="22" fillId="0" borderId="40" xfId="0" applyNumberFormat="1" applyFont="1" applyBorder="1" applyAlignment="1">
      <alignment horizontal="center" vertical="center"/>
    </xf>
    <xf numFmtId="177" fontId="22" fillId="0" borderId="32" xfId="0" applyNumberFormat="1" applyFont="1" applyBorder="1" applyAlignment="1">
      <alignment horizontal="center" vertical="center"/>
    </xf>
    <xf numFmtId="177" fontId="22" fillId="0" borderId="31" xfId="0" applyNumberFormat="1" applyFont="1" applyBorder="1" applyAlignment="1">
      <alignment horizontal="center" vertical="center"/>
    </xf>
    <xf numFmtId="38" fontId="22" fillId="0" borderId="29" xfId="0" applyNumberFormat="1" applyFont="1" applyBorder="1" applyAlignment="1">
      <alignment horizontal="center" vertical="center"/>
    </xf>
    <xf numFmtId="38" fontId="22" fillId="0" borderId="35" xfId="0" applyNumberFormat="1" applyFont="1" applyBorder="1" applyAlignment="1">
      <alignment horizontal="center" vertical="center"/>
    </xf>
    <xf numFmtId="38" fontId="22" fillId="0" borderId="36" xfId="0" applyNumberFormat="1" applyFont="1" applyBorder="1" applyAlignment="1">
      <alignment horizontal="center" vertical="center"/>
    </xf>
    <xf numFmtId="38" fontId="22" fillId="0" borderId="37" xfId="0" applyNumberFormat="1" applyFont="1" applyBorder="1" applyAlignment="1">
      <alignment horizontal="center" vertical="center"/>
    </xf>
    <xf numFmtId="38" fontId="23" fillId="0" borderId="36" xfId="0" applyNumberFormat="1" applyFont="1" applyBorder="1" applyAlignment="1">
      <alignment horizontal="center" vertical="center" wrapText="1"/>
    </xf>
    <xf numFmtId="38" fontId="23" fillId="0" borderId="37" xfId="0" applyNumberFormat="1" applyFont="1" applyBorder="1" applyAlignment="1">
      <alignment horizontal="center" vertical="center" wrapText="1"/>
    </xf>
    <xf numFmtId="38" fontId="22" fillId="0" borderId="62" xfId="0" applyNumberFormat="1" applyFont="1" applyBorder="1" applyAlignment="1">
      <alignment horizontal="center" vertical="center" wrapText="1"/>
    </xf>
    <xf numFmtId="38" fontId="22" fillId="0" borderId="7" xfId="0" applyNumberFormat="1" applyFont="1" applyBorder="1" applyAlignment="1">
      <alignment horizontal="center" vertical="center" wrapText="1"/>
    </xf>
    <xf numFmtId="38" fontId="22" fillId="0" borderId="36" xfId="0" applyNumberFormat="1" applyFont="1" applyBorder="1" applyAlignment="1">
      <alignment horizontal="center" vertical="center" shrinkToFit="1"/>
    </xf>
    <xf numFmtId="38" fontId="22" fillId="0" borderId="37" xfId="0" applyNumberFormat="1" applyFont="1" applyBorder="1" applyAlignment="1">
      <alignment horizontal="center" vertical="center" shrinkToFit="1"/>
    </xf>
    <xf numFmtId="38" fontId="22" fillId="0" borderId="29" xfId="0" applyNumberFormat="1" applyFont="1" applyBorder="1" applyAlignment="1">
      <alignment horizontal="center" vertical="center" shrinkToFit="1"/>
    </xf>
    <xf numFmtId="38" fontId="22" fillId="0" borderId="35" xfId="0" applyNumberFormat="1" applyFont="1" applyBorder="1" applyAlignment="1">
      <alignment horizontal="center" vertical="center" shrinkToFit="1"/>
    </xf>
    <xf numFmtId="38" fontId="22" fillId="0" borderId="60" xfId="0" applyNumberFormat="1" applyFont="1" applyBorder="1" applyAlignment="1">
      <alignment horizontal="center" vertical="center" wrapText="1"/>
    </xf>
    <xf numFmtId="38" fontId="22" fillId="0" borderId="57" xfId="0" applyNumberFormat="1" applyFont="1" applyBorder="1" applyAlignment="1">
      <alignment horizontal="center" vertical="center" wrapText="1"/>
    </xf>
    <xf numFmtId="38" fontId="22" fillId="0" borderId="61" xfId="0" applyNumberFormat="1" applyFont="1" applyBorder="1" applyAlignment="1">
      <alignment horizontal="center" vertical="center" wrapText="1"/>
    </xf>
    <xf numFmtId="177" fontId="22" fillId="0" borderId="26" xfId="0" applyNumberFormat="1" applyFont="1" applyBorder="1" applyAlignment="1">
      <alignment horizontal="center" vertical="center"/>
    </xf>
    <xf numFmtId="177" fontId="22" fillId="0" borderId="59" xfId="0" applyNumberFormat="1" applyFont="1" applyBorder="1" applyAlignment="1">
      <alignment horizontal="center" vertical="center"/>
    </xf>
    <xf numFmtId="38" fontId="22" fillId="0" borderId="67" xfId="0" applyNumberFormat="1" applyFont="1" applyBorder="1" applyAlignment="1">
      <alignment horizontal="center" vertical="center" wrapText="1"/>
    </xf>
    <xf numFmtId="38" fontId="22" fillId="0" borderId="68" xfId="0" applyNumberFormat="1" applyFont="1" applyBorder="1" applyAlignment="1">
      <alignment horizontal="center" vertical="center" wrapText="1"/>
    </xf>
    <xf numFmtId="38" fontId="22" fillId="0" borderId="7" xfId="0" applyNumberFormat="1" applyFont="1" applyBorder="1" applyAlignment="1">
      <alignment horizontal="center" vertical="center"/>
    </xf>
    <xf numFmtId="38" fontId="22" fillId="0" borderId="62" xfId="0" applyNumberFormat="1" applyFont="1" applyBorder="1" applyAlignment="1">
      <alignment horizontal="center" vertical="center"/>
    </xf>
    <xf numFmtId="38" fontId="22" fillId="0" borderId="60" xfId="0" applyNumberFormat="1" applyFont="1" applyBorder="1" applyAlignment="1">
      <alignment horizontal="center" vertical="center"/>
    </xf>
    <xf numFmtId="38" fontId="22" fillId="0" borderId="57" xfId="0" applyNumberFormat="1" applyFont="1" applyBorder="1" applyAlignment="1">
      <alignment horizontal="center" vertical="center"/>
    </xf>
    <xf numFmtId="38" fontId="22" fillId="0" borderId="61" xfId="0" applyNumberFormat="1" applyFont="1" applyBorder="1" applyAlignment="1">
      <alignment horizontal="center" vertical="center"/>
    </xf>
    <xf numFmtId="38" fontId="22" fillId="0" borderId="30" xfId="0" applyNumberFormat="1" applyFont="1" applyBorder="1" applyAlignment="1">
      <alignment horizontal="center" vertical="center"/>
    </xf>
    <xf numFmtId="38" fontId="22" fillId="0" borderId="38" xfId="0" applyNumberFormat="1" applyFont="1" applyBorder="1" applyAlignment="1">
      <alignment horizontal="center" vertical="center"/>
    </xf>
    <xf numFmtId="0" fontId="28" fillId="0" borderId="26" xfId="0" applyFont="1" applyBorder="1" applyAlignment="1" applyProtection="1">
      <alignment horizontal="center" vertical="center" wrapText="1"/>
      <protection locked="0"/>
    </xf>
    <xf numFmtId="0" fontId="49" fillId="0" borderId="59" xfId="0" applyFont="1" applyBorder="1" applyAlignment="1" applyProtection="1">
      <alignment horizontal="center" vertical="center" wrapText="1"/>
      <protection locked="0"/>
    </xf>
    <xf numFmtId="38" fontId="22" fillId="0" borderId="33" xfId="0" applyNumberFormat="1" applyFont="1" applyBorder="1" applyAlignment="1">
      <alignment horizontal="center" vertical="center"/>
    </xf>
    <xf numFmtId="38" fontId="22" fillId="0" borderId="34" xfId="0" applyNumberFormat="1" applyFont="1" applyBorder="1" applyAlignment="1">
      <alignment horizontal="center" vertical="center"/>
    </xf>
    <xf numFmtId="38" fontId="22" fillId="0" borderId="6" xfId="0" applyNumberFormat="1" applyFont="1" applyBorder="1" applyAlignment="1">
      <alignment horizontal="center" vertical="center" wrapText="1"/>
    </xf>
    <xf numFmtId="38" fontId="22" fillId="0" borderId="58"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2" xfId="0" applyNumberFormat="1" applyFont="1" applyBorder="1" applyAlignment="1">
      <alignment horizontal="center" vertical="center"/>
    </xf>
    <xf numFmtId="177" fontId="22" fillId="0" borderId="41" xfId="0" applyNumberFormat="1" applyFont="1" applyBorder="1" applyAlignment="1">
      <alignment horizontal="center" vertical="center"/>
    </xf>
    <xf numFmtId="177" fontId="22" fillId="0" borderId="94" xfId="0" applyNumberFormat="1" applyFont="1" applyBorder="1" applyAlignment="1">
      <alignment horizontal="center" vertical="center"/>
    </xf>
    <xf numFmtId="38" fontId="22" fillId="0" borderId="6" xfId="0" applyNumberFormat="1" applyFont="1" applyBorder="1" applyAlignment="1">
      <alignment horizontal="center" vertical="center"/>
    </xf>
    <xf numFmtId="177" fontId="22" fillId="0" borderId="87" xfId="0" applyNumberFormat="1" applyFont="1" applyBorder="1" applyAlignment="1">
      <alignment horizontal="center" vertical="center"/>
    </xf>
    <xf numFmtId="0" fontId="0" fillId="0" borderId="86" xfId="0" applyBorder="1" applyAlignment="1">
      <alignment horizontal="center" vertical="center"/>
    </xf>
    <xf numFmtId="38" fontId="22" fillId="0" borderId="27" xfId="0" applyNumberFormat="1" applyFont="1" applyBorder="1" applyAlignment="1">
      <alignment horizontal="center" vertical="center"/>
    </xf>
    <xf numFmtId="38" fontId="22" fillId="0" borderId="1" xfId="0" applyNumberFormat="1" applyFont="1" applyBorder="1" applyAlignment="1">
      <alignment horizontal="center" vertical="center"/>
    </xf>
  </cellXfs>
  <cellStyles count="27">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ハイパーリンク" xfId="26" builtinId="8"/>
    <cellStyle name="桁区切り" xfId="10" builtinId="6"/>
    <cellStyle name="桁区切り 2" xfId="9" xr:uid="{00000000-0005-0000-0000-000006000000}"/>
    <cellStyle name="桁区切り 2 2" xfId="22" xr:uid="{75F6E9DB-E8C9-4D33-94F3-D7893B8CDDC8}"/>
    <cellStyle name="桁区切り 2 4" xfId="25" xr:uid="{1EAAD208-8E99-42D0-9E67-F6801FB35F85}"/>
    <cellStyle name="桁区切り 3" xfId="12" xr:uid="{00000000-0005-0000-0000-000007000000}"/>
    <cellStyle name="標準" xfId="0" builtinId="0"/>
    <cellStyle name="標準 2" xfId="7" xr:uid="{00000000-0005-0000-0000-000009000000}"/>
    <cellStyle name="標準 3" xfId="8" xr:uid="{00000000-0005-0000-0000-00000A000000}"/>
    <cellStyle name="標準 3 144" xfId="23" xr:uid="{15C14A17-CDAF-42DE-84DF-545EA366488F}"/>
    <cellStyle name="標準 3 2" xfId="21" xr:uid="{6E041F66-3317-41E5-83BE-30946497172C}"/>
    <cellStyle name="標準 3 4" xfId="24" xr:uid="{CBBBA61E-AD4A-40E7-AA17-52FDC114D493}"/>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3" xfId="16" xr:uid="{00000000-0005-0000-0000-00000F000000}"/>
    <cellStyle name="標準 5 3 2" xfId="18" xr:uid="{00000000-0005-0000-0000-000010000000}"/>
    <cellStyle name="標準 5 3 2 2" xfId="19" xr:uid="{00000000-0005-0000-0000-000011000000}"/>
    <cellStyle name="標準 5 3 2 4" xfId="20" xr:uid="{00000000-0005-0000-0000-000012000000}"/>
    <cellStyle name="標準 5 4" xfId="17" xr:uid="{00000000-0005-0000-0000-000013000000}"/>
    <cellStyle name="未定義" xfId="6" xr:uid="{00000000-0005-0000-0000-000014000000}"/>
  </cellStyles>
  <dxfs count="0"/>
  <tableStyles count="0" defaultTableStyle="TableStyleMedium2" defaultPivotStyle="PivotStyleLight16"/>
  <colors>
    <mruColors>
      <color rgb="FFCCFFFF"/>
      <color rgb="FFDAEEEC"/>
      <color rgb="FF3333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3421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0306" y="95543"/>
          <a:ext cx="393421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47624</xdr:colOff>
      <xdr:row>0</xdr:row>
      <xdr:rowOff>47625</xdr:rowOff>
    </xdr:from>
    <xdr:to>
      <xdr:col>1</xdr:col>
      <xdr:colOff>277977</xdr:colOff>
      <xdr:row>0</xdr:row>
      <xdr:rowOff>381000</xdr:rowOff>
    </xdr:to>
    <xdr:sp macro="" textlink="">
      <xdr:nvSpPr>
        <xdr:cNvPr id="3" name="四角形: 角を丸くする 2">
          <a:extLst>
            <a:ext uri="{FF2B5EF4-FFF2-40B4-BE49-F238E27FC236}">
              <a16:creationId xmlns:a16="http://schemas.microsoft.com/office/drawing/2014/main" id="{02E82194-3EAD-4044-923A-EABE20694C6B}"/>
            </a:ext>
          </a:extLst>
        </xdr:cNvPr>
        <xdr:cNvSpPr/>
      </xdr:nvSpPr>
      <xdr:spPr>
        <a:xfrm>
          <a:off x="47624" y="47625"/>
          <a:ext cx="151051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77100" cy="2932021"/>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437880" y="647698"/>
          <a:ext cx="7277100" cy="2932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委託の件名を記載してください。なお、役務等の外注等は「その他」のシートに記入してください。</a:t>
          </a: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955394</xdr:colOff>
      <xdr:row>0</xdr:row>
      <xdr:rowOff>24765</xdr:rowOff>
    </xdr:from>
    <xdr:to>
      <xdr:col>1</xdr:col>
      <xdr:colOff>66675</xdr:colOff>
      <xdr:row>1</xdr:row>
      <xdr:rowOff>187325</xdr:rowOff>
    </xdr:to>
    <xdr:sp macro="" textlink="">
      <xdr:nvSpPr>
        <xdr:cNvPr id="3" name="四角形: 角を丸くする 2">
          <a:extLst>
            <a:ext uri="{FF2B5EF4-FFF2-40B4-BE49-F238E27FC236}">
              <a16:creationId xmlns:a16="http://schemas.microsoft.com/office/drawing/2014/main" id="{72B20E10-4A85-4A69-9490-798840A60E1B}"/>
            </a:ext>
          </a:extLst>
        </xdr:cNvPr>
        <xdr:cNvSpPr/>
      </xdr:nvSpPr>
      <xdr:spPr>
        <a:xfrm>
          <a:off x="955394" y="24765"/>
          <a:ext cx="1378231" cy="34353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151946</xdr:colOff>
      <xdr:row>0</xdr:row>
      <xdr:rowOff>64860</xdr:rowOff>
    </xdr:from>
    <xdr:ext cx="7087053" cy="13060948"/>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118146" y="64860"/>
          <a:ext cx="7087053" cy="1306094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ja-JP" altLang="en-US" sz="1800" u="none">
              <a:solidFill>
                <a:schemeClr val="bg1"/>
              </a:solidFill>
              <a:effectLst/>
              <a:latin typeface="+mn-lt"/>
              <a:ea typeface="+mn-ea"/>
              <a:cs typeface="+mn-cs"/>
            </a:rPr>
            <a:t>・</a:t>
          </a:r>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水色セル以外については変更等しないでください。</a:t>
          </a:r>
          <a:endParaRPr lang="en-US" altLang="ja-JP" sz="12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200" u="sng">
              <a:solidFill>
                <a:schemeClr val="bg1"/>
              </a:solidFill>
              <a:effectLst/>
              <a:latin typeface="+mn-lt"/>
              <a:ea typeface="+mn-ea"/>
              <a:cs typeface="+mn-cs"/>
            </a:rPr>
            <a:t>G</a:t>
          </a:r>
          <a:r>
            <a:rPr lang="ja-JP" altLang="en-US" sz="1200" u="sng">
              <a:solidFill>
                <a:schemeClr val="bg1"/>
              </a:solidFill>
              <a:effectLst/>
              <a:latin typeface="+mn-lt"/>
              <a:ea typeface="+mn-ea"/>
              <a:cs typeface="+mn-cs"/>
            </a:rPr>
            <a:t>列は補助率に基づき交付額が決定される事業のみ用います。（定額補助の事業は</a:t>
          </a:r>
          <a:r>
            <a:rPr lang="en-US" altLang="ja-JP" sz="1200" u="sng">
              <a:solidFill>
                <a:schemeClr val="bg1"/>
              </a:solidFill>
              <a:effectLst/>
              <a:latin typeface="+mn-lt"/>
              <a:ea typeface="+mn-ea"/>
              <a:cs typeface="+mn-cs"/>
            </a:rPr>
            <a:t>G</a:t>
          </a:r>
          <a:r>
            <a:rPr lang="ja-JP" altLang="en-US" sz="1200" u="sng">
              <a:solidFill>
                <a:schemeClr val="bg1"/>
              </a:solidFill>
              <a:effectLst/>
              <a:latin typeface="+mn-lt"/>
              <a:ea typeface="+mn-ea"/>
              <a:cs typeface="+mn-cs"/>
            </a:rPr>
            <a:t>列への記入・削除を行わないでください）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委託契約が認められた場合は本ファイルをコピーの上、委託先毎に別途作成してください。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rgbClr val="FFFF00"/>
              </a:solidFill>
              <a:effectLst/>
              <a:latin typeface="+mn-lt"/>
              <a:ea typeface="+mn-ea"/>
              <a:cs typeface="+mn-cs"/>
            </a:rPr>
            <a:t>「研究機関の代表者」は「申請者</a:t>
          </a:r>
          <a:r>
            <a:rPr lang="en-US" altLang="ja-JP" sz="1200">
              <a:solidFill>
                <a:srgbClr val="FFFF00"/>
              </a:solidFill>
              <a:effectLst/>
              <a:latin typeface="+mn-lt"/>
              <a:ea typeface="+mn-ea"/>
              <a:cs typeface="+mn-cs"/>
            </a:rPr>
            <a:t>(</a:t>
          </a:r>
          <a:r>
            <a:rPr lang="ja-JP" altLang="ja-JP" sz="1200">
              <a:solidFill>
                <a:srgbClr val="FFFF00"/>
              </a:solidFill>
              <a:effectLst/>
              <a:latin typeface="+mn-lt"/>
              <a:ea typeface="+mn-ea"/>
              <a:cs typeface="+mn-cs"/>
            </a:rPr>
            <a:t>機関の代表者</a:t>
          </a:r>
          <a:r>
            <a:rPr lang="en-US" altLang="ja-JP" sz="1200">
              <a:solidFill>
                <a:srgbClr val="FFFF00"/>
              </a:solidFill>
              <a:effectLst/>
              <a:latin typeface="+mn-lt"/>
              <a:ea typeface="+mn-ea"/>
              <a:cs typeface="+mn-cs"/>
            </a:rPr>
            <a:t>)</a:t>
          </a:r>
          <a:r>
            <a:rPr lang="ja-JP" altLang="ja-JP" sz="1200">
              <a:solidFill>
                <a:srgbClr val="FFFF00"/>
              </a:solidFill>
              <a:effectLst/>
              <a:latin typeface="+mn-lt"/>
              <a:ea typeface="+mn-ea"/>
              <a:cs typeface="+mn-cs"/>
            </a:rPr>
            <a:t>」の情報を記載してください</a:t>
          </a:r>
          <a:endParaRPr lang="en-US" altLang="ja-JP" sz="1200">
            <a:solidFill>
              <a:srgbClr val="FFFF00"/>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部署名は研究開発担当者所属・役職欄に記載してください。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住所」：申請機関の住所を記入してください。</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肩書」：申請機関の代表者（または、代表者から権限を委任された方。以下同じ）の肩書きを記入してください。</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氏名」：申請機関の代表者の氏名を記入してください。</a:t>
          </a:r>
          <a:r>
            <a:rPr lang="ja-JP" altLang="en-US" sz="1200">
              <a:solidFill>
                <a:schemeClr val="bg1"/>
              </a:solidFill>
              <a:effectLst/>
            </a:rPr>
            <a:t>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endParaRPr lang="ja-JP" altLang="ja-JP" sz="1200">
            <a:solidFill>
              <a:schemeClr val="bg1"/>
            </a:solidFill>
            <a:effectLst/>
          </a:endParaRPr>
        </a:p>
        <a:p>
          <a:r>
            <a:rPr kumimoji="1" lang="ja-JP" altLang="ja-JP" sz="1200">
              <a:solidFill>
                <a:schemeClr val="bg1"/>
              </a:solidFill>
              <a:effectLst/>
              <a:latin typeface="+mn-lt"/>
              <a:ea typeface="+mn-ea"/>
              <a:cs typeface="+mn-cs"/>
            </a:rPr>
            <a:t>　　　　　　　　　　　　　　　　　　　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a:t>
          </a:r>
          <a:r>
            <a:rPr lang="ja-JP" altLang="en-US" sz="1200" u="sng">
              <a:solidFill>
                <a:schemeClr val="bg1"/>
              </a:solidFill>
              <a:effectLst/>
              <a:latin typeface="+mn-lt"/>
              <a:ea typeface="+mn-ea"/>
              <a:cs typeface="+mn-cs"/>
            </a:rPr>
            <a:t>　　　　　　　　　　　　　　</a:t>
          </a:r>
          <a:endParaRPr lang="en-US" altLang="ja-JP" sz="1200" u="sng">
            <a:solidFill>
              <a:schemeClr val="bg1"/>
            </a:solidFill>
            <a:effectLst/>
            <a:latin typeface="+mn-lt"/>
            <a:ea typeface="+mn-ea"/>
            <a:cs typeface="+mn-cs"/>
          </a:endParaRPr>
        </a:p>
        <a:p>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ご留意ください。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a:t>
          </a:r>
          <a:r>
            <a:rPr lang="ja-JP" altLang="en-US" sz="1200">
              <a:solidFill>
                <a:schemeClr val="bg1"/>
              </a:solidFill>
              <a:effectLst/>
              <a:latin typeface="+mn-ea"/>
              <a:ea typeface="+mn-ea"/>
            </a:rPr>
            <a:t>担当</a:t>
          </a:r>
          <a:r>
            <a:rPr lang="ja-JP" altLang="en-US" sz="1200">
              <a:solidFill>
                <a:schemeClr val="bg1"/>
              </a:solidFill>
              <a:effectLst/>
            </a:rPr>
            <a:t>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b="0">
              <a:solidFill>
                <a:schemeClr val="bg1"/>
              </a:solidFill>
              <a:effectLst/>
              <a:latin typeface="+mn-ea"/>
              <a:ea typeface="+mn-ea"/>
              <a:cs typeface="+mn-cs"/>
            </a:rPr>
            <a:t>「</a:t>
          </a:r>
          <a:r>
            <a:rPr lang="ja-JP" altLang="en-US" sz="1200" b="0">
              <a:solidFill>
                <a:schemeClr val="bg1"/>
              </a:solidFill>
              <a:effectLst/>
              <a:latin typeface="+mn-ea"/>
              <a:ea typeface="+mn-ea"/>
              <a:cs typeface="+mn-cs"/>
            </a:rPr>
            <a:t>研究開発</a:t>
          </a:r>
          <a:r>
            <a:rPr lang="ja-JP" altLang="ja-JP" sz="1200" b="0">
              <a:solidFill>
                <a:schemeClr val="bg1"/>
              </a:solidFill>
              <a:effectLst/>
              <a:latin typeface="+mn-ea"/>
              <a:ea typeface="+mn-ea"/>
              <a:cs typeface="+mn-cs"/>
            </a:rPr>
            <a:t>担当者 </a:t>
          </a:r>
          <a:r>
            <a:rPr lang="en-US" altLang="ja-JP" sz="1200" b="0">
              <a:solidFill>
                <a:schemeClr val="bg1"/>
              </a:solidFill>
              <a:effectLst/>
              <a:latin typeface="+mn-ea"/>
              <a:ea typeface="+mn-ea"/>
              <a:cs typeface="+mn-cs"/>
            </a:rPr>
            <a:t>e-Rad</a:t>
          </a:r>
          <a:r>
            <a:rPr lang="ja-JP" altLang="ja-JP" sz="1200" b="0">
              <a:solidFill>
                <a:schemeClr val="bg1"/>
              </a:solidFill>
              <a:effectLst/>
              <a:latin typeface="+mn-ea"/>
              <a:ea typeface="+mn-ea"/>
              <a:cs typeface="+mn-cs"/>
            </a:rPr>
            <a:t>研究者番号」：</a:t>
          </a:r>
          <a:r>
            <a:rPr lang="ja-JP" altLang="en-US" sz="1200" b="0">
              <a:solidFill>
                <a:schemeClr val="bg1"/>
              </a:solidFill>
              <a:effectLst/>
              <a:latin typeface="+mn-ea"/>
              <a:ea typeface="+mn-ea"/>
              <a:cs typeface="+mn-cs"/>
            </a:rPr>
            <a:t>研究開発</a:t>
          </a:r>
          <a:r>
            <a:rPr lang="ja-JP" altLang="ja-JP" sz="1200" b="0">
              <a:solidFill>
                <a:schemeClr val="bg1"/>
              </a:solidFill>
              <a:effectLst/>
              <a:latin typeface="+mn-ea"/>
              <a:ea typeface="+mn-ea"/>
              <a:cs typeface="+mn-cs"/>
            </a:rPr>
            <a:t>担当者の </a:t>
          </a:r>
          <a:r>
            <a:rPr lang="en-US" altLang="ja-JP" sz="1200" b="0">
              <a:solidFill>
                <a:schemeClr val="bg1"/>
              </a:solidFill>
              <a:effectLst/>
              <a:latin typeface="+mn-ea"/>
              <a:ea typeface="+mn-ea"/>
              <a:cs typeface="+mn-cs"/>
            </a:rPr>
            <a:t>e-Rad</a:t>
          </a:r>
          <a:r>
            <a:rPr lang="ja-JP" altLang="ja-JP" sz="1200" b="0">
              <a:solidFill>
                <a:schemeClr val="bg1"/>
              </a:solidFill>
              <a:effectLst/>
              <a:latin typeface="+mn-ea"/>
              <a:ea typeface="+mn-ea"/>
              <a:cs typeface="+mn-cs"/>
            </a:rPr>
            <a:t>登録番号を記載して下さい。</a:t>
          </a:r>
          <a:endParaRPr lang="en-US" altLang="ja-JP" sz="1200" b="0">
            <a:solidFill>
              <a:schemeClr val="bg1"/>
            </a:solidFill>
            <a:effectLst/>
            <a:latin typeface="+mn-ea"/>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アドレス」：研究開発担当者の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アドレスを記載して下さい。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「研究開発担当事務連絡担当者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アドレス」：ｃｃメールで送信すべき当該事業の事務連絡ご担当者がいらっしゃる場合にご入力ください。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「研究開発担当事務連絡担当者氏名」：上記にて記入頂いた場合に、差し支えなければご入力ください。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契約</a:t>
          </a:r>
          <a:r>
            <a:rPr kumimoji="1" lang="ja-JP" altLang="ja-JP" sz="1100">
              <a:solidFill>
                <a:schemeClr val="bg1"/>
              </a:solidFill>
              <a:effectLst/>
              <a:latin typeface="+mn-lt"/>
              <a:ea typeface="+mn-ea"/>
              <a:cs typeface="+mn-cs"/>
            </a:rPr>
            <a:t>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algn="l"/>
          <a:endParaRPr lang="en-US" altLang="ja-JP">
            <a:solidFill>
              <a:schemeClr val="bg1"/>
            </a:solidFill>
          </a:endParaRPr>
        </a:p>
        <a:p>
          <a:pPr algn="l"/>
          <a:endParaRPr lang="ja-JP" altLang="ja-JP">
            <a:solidFill>
              <a:schemeClr val="bg1"/>
            </a:solidFill>
          </a:endParaRPr>
        </a:p>
      </xdr:txBody>
    </xdr:sp>
    <xdr:clientData/>
  </xdr:oneCellAnchor>
  <xdr:oneCellAnchor>
    <xdr:from>
      <xdr:col>0</xdr:col>
      <xdr:colOff>0</xdr:colOff>
      <xdr:row>6</xdr:row>
      <xdr:rowOff>0</xdr:rowOff>
    </xdr:from>
    <xdr:ext cx="1443280" cy="392415"/>
    <xdr:sp macro="" textlink="">
      <xdr:nvSpPr>
        <xdr:cNvPr id="3" name="テキスト ボックス 2">
          <a:extLst>
            <a:ext uri="{FF2B5EF4-FFF2-40B4-BE49-F238E27FC236}">
              <a16:creationId xmlns:a16="http://schemas.microsoft.com/office/drawing/2014/main" id="{D9B32FF0-859A-4075-8577-9FCFE370A881}"/>
            </a:ext>
          </a:extLst>
        </xdr:cNvPr>
        <xdr:cNvSpPr txBox="1"/>
      </xdr:nvSpPr>
      <xdr:spPr>
        <a:xfrm>
          <a:off x="0" y="1371600"/>
          <a:ext cx="144328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↑「研究機関の代表者」は</a:t>
          </a:r>
          <a:endParaRPr kumimoji="1" lang="en-US" altLang="ja-JP" sz="900">
            <a:solidFill>
              <a:srgbClr val="FF0000"/>
            </a:solidFill>
          </a:endParaRPr>
        </a:p>
        <a:p>
          <a:r>
            <a:rPr kumimoji="1" lang="ja-JP" altLang="en-US" sz="900" b="1">
              <a:solidFill>
                <a:srgbClr val="FF0000"/>
              </a:solidFill>
            </a:rPr>
            <a:t>　　「申請者」</a:t>
          </a:r>
          <a:r>
            <a:rPr kumimoji="1" lang="ja-JP" altLang="en-US" sz="900">
              <a:solidFill>
                <a:srgbClr val="FF0000"/>
              </a:solidFill>
            </a:rPr>
            <a:t>を記載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0750" cy="345440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963024" y="1095374"/>
          <a:ext cx="7277100" cy="35052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i="1">
            <a:latin typeface="+mj-ea"/>
            <a:ea typeface="+mj-ea"/>
          </a:endParaRPr>
        </a:p>
        <a:p>
          <a:r>
            <a:rPr lang="en-US" altLang="ja-JP" sz="1600" b="0" i="1">
              <a:solidFill>
                <a:schemeClr val="lt1"/>
              </a:solidFill>
              <a:effectLst/>
              <a:latin typeface="+mn-lt"/>
              <a:ea typeface="+mn-ea"/>
              <a:cs typeface="+mn-cs"/>
            </a:rPr>
            <a:t>※</a:t>
          </a:r>
          <a:r>
            <a:rPr lang="ja-JP" altLang="ja-JP" sz="1600" b="0" i="1">
              <a:solidFill>
                <a:schemeClr val="lt1"/>
              </a:solidFill>
              <a:effectLst/>
              <a:latin typeface="+mn-lt"/>
              <a:ea typeface="+mn-ea"/>
              <a:cs typeface="+mn-cs"/>
            </a:rPr>
            <a:t>提出の際は記載例を削除の上、黒字で記</a:t>
          </a:r>
          <a:r>
            <a:rPr lang="ja-JP" altLang="ja-JP" sz="1600" b="0" i="0">
              <a:solidFill>
                <a:schemeClr val="lt1"/>
              </a:solidFill>
              <a:effectLst/>
              <a:latin typeface="+mn-lt"/>
              <a:ea typeface="+mn-ea"/>
              <a:cs typeface="+mn-cs"/>
            </a:rPr>
            <a:t>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1209674</xdr:colOff>
      <xdr:row>0</xdr:row>
      <xdr:rowOff>19050</xdr:rowOff>
    </xdr:from>
    <xdr:to>
      <xdr:col>1</xdr:col>
      <xdr:colOff>863193</xdr:colOff>
      <xdr:row>1</xdr:row>
      <xdr:rowOff>177800</xdr:rowOff>
    </xdr:to>
    <xdr:sp macro="" textlink="">
      <xdr:nvSpPr>
        <xdr:cNvPr id="3" name="四角形: 角を丸くする 2">
          <a:extLst>
            <a:ext uri="{FF2B5EF4-FFF2-40B4-BE49-F238E27FC236}">
              <a16:creationId xmlns:a16="http://schemas.microsoft.com/office/drawing/2014/main" id="{D2C03B60-5BCC-401F-8642-16C88495BF28}"/>
            </a:ext>
          </a:extLst>
        </xdr:cNvPr>
        <xdr:cNvSpPr/>
      </xdr:nvSpPr>
      <xdr:spPr>
        <a:xfrm>
          <a:off x="1209674" y="19050"/>
          <a:ext cx="1518895" cy="34163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76199</xdr:rowOff>
    </xdr:from>
    <xdr:ext cx="7734300" cy="3956050"/>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53450" y="1133474"/>
          <a:ext cx="7734300" cy="395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1131569</xdr:colOff>
      <xdr:row>0</xdr:row>
      <xdr:rowOff>64770</xdr:rowOff>
    </xdr:from>
    <xdr:to>
      <xdr:col>1</xdr:col>
      <xdr:colOff>390525</xdr:colOff>
      <xdr:row>1</xdr:row>
      <xdr:rowOff>163830</xdr:rowOff>
    </xdr:to>
    <xdr:sp macro="" textlink="">
      <xdr:nvSpPr>
        <xdr:cNvPr id="2" name="四角形: 角を丸くする 1">
          <a:extLst>
            <a:ext uri="{FF2B5EF4-FFF2-40B4-BE49-F238E27FC236}">
              <a16:creationId xmlns:a16="http://schemas.microsoft.com/office/drawing/2014/main" id="{D8927EE5-B693-440E-B14B-922CA2BBCEEC}"/>
            </a:ext>
          </a:extLst>
        </xdr:cNvPr>
        <xdr:cNvSpPr/>
      </xdr:nvSpPr>
      <xdr:spPr>
        <a:xfrm>
          <a:off x="1131569" y="64770"/>
          <a:ext cx="1535431" cy="34671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endParaRPr kumimoji="1" lang="en-US" altLang="ja-JP" sz="14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87926"/>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36225" y="917574"/>
          <a:ext cx="8553450" cy="49879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rgbClr val="FF0000"/>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475</xdr:colOff>
      <xdr:row>0</xdr:row>
      <xdr:rowOff>49530</xdr:rowOff>
    </xdr:from>
    <xdr:to>
      <xdr:col>2</xdr:col>
      <xdr:colOff>6229</xdr:colOff>
      <xdr:row>0</xdr:row>
      <xdr:rowOff>392430</xdr:rowOff>
    </xdr:to>
    <xdr:sp macro="" textlink="">
      <xdr:nvSpPr>
        <xdr:cNvPr id="3" name="四角形: 角を丸くする 2">
          <a:extLst>
            <a:ext uri="{FF2B5EF4-FFF2-40B4-BE49-F238E27FC236}">
              <a16:creationId xmlns:a16="http://schemas.microsoft.com/office/drawing/2014/main" id="{6F744E6C-82AC-4E5F-848C-569681C77243}"/>
            </a:ext>
          </a:extLst>
        </xdr:cNvPr>
        <xdr:cNvSpPr/>
      </xdr:nvSpPr>
      <xdr:spPr>
        <a:xfrm>
          <a:off x="786288" y="49530"/>
          <a:ext cx="1339254"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142876</xdr:colOff>
      <xdr:row>2</xdr:row>
      <xdr:rowOff>9525</xdr:rowOff>
    </xdr:from>
    <xdr:ext cx="10280650" cy="5413375"/>
    <xdr:sp macro="" textlink="">
      <xdr:nvSpPr>
        <xdr:cNvPr id="2" name="正方形/長方形 1">
          <a:extLst>
            <a:ext uri="{FF2B5EF4-FFF2-40B4-BE49-F238E27FC236}">
              <a16:creationId xmlns:a16="http://schemas.microsoft.com/office/drawing/2014/main" id="{C6478E42-FB78-45EC-AB03-2BD3557A390F}"/>
            </a:ext>
          </a:extLst>
        </xdr:cNvPr>
        <xdr:cNvSpPr/>
      </xdr:nvSpPr>
      <xdr:spPr>
        <a:xfrm>
          <a:off x="8686801" y="409575"/>
          <a:ext cx="10277475" cy="5410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rgbClr val="FF0000"/>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a:t>
          </a:r>
          <a:r>
            <a:rPr lang="ja-JP" altLang="en-US" u="sng">
              <a:solidFill>
                <a:schemeClr val="bg1"/>
              </a:solidFill>
              <a:effectLst/>
            </a:rPr>
            <a:t>「</a:t>
          </a:r>
          <a:r>
            <a:rPr lang="ja-JP" altLang="en-US" u="sng">
              <a:effectLst/>
            </a:rPr>
            <a:t>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1131569</xdr:colOff>
      <xdr:row>0</xdr:row>
      <xdr:rowOff>15240</xdr:rowOff>
    </xdr:from>
    <xdr:to>
      <xdr:col>1</xdr:col>
      <xdr:colOff>1019175</xdr:colOff>
      <xdr:row>1</xdr:row>
      <xdr:rowOff>173990</xdr:rowOff>
    </xdr:to>
    <xdr:sp macro="" textlink="">
      <xdr:nvSpPr>
        <xdr:cNvPr id="3" name="四角形: 角を丸くする 2">
          <a:extLst>
            <a:ext uri="{FF2B5EF4-FFF2-40B4-BE49-F238E27FC236}">
              <a16:creationId xmlns:a16="http://schemas.microsoft.com/office/drawing/2014/main" id="{8090B830-5032-46AE-AA42-82ED1A3EAA49}"/>
            </a:ext>
          </a:extLst>
        </xdr:cNvPr>
        <xdr:cNvSpPr/>
      </xdr:nvSpPr>
      <xdr:spPr>
        <a:xfrm>
          <a:off x="1131569" y="15240"/>
          <a:ext cx="1621156" cy="33972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xdr:col>
      <xdr:colOff>104776</xdr:colOff>
      <xdr:row>4</xdr:row>
      <xdr:rowOff>28574</xdr:rowOff>
    </xdr:from>
    <xdr:ext cx="7435850" cy="3209789"/>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7400926" y="857249"/>
          <a:ext cx="7435850"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990596</xdr:colOff>
      <xdr:row>0</xdr:row>
      <xdr:rowOff>59055</xdr:rowOff>
    </xdr:from>
    <xdr:to>
      <xdr:col>1</xdr:col>
      <xdr:colOff>1373321</xdr:colOff>
      <xdr:row>1</xdr:row>
      <xdr:rowOff>172085</xdr:rowOff>
    </xdr:to>
    <xdr:sp macro="" textlink="">
      <xdr:nvSpPr>
        <xdr:cNvPr id="2" name="四角形: 角を丸くする 1">
          <a:extLst>
            <a:ext uri="{FF2B5EF4-FFF2-40B4-BE49-F238E27FC236}">
              <a16:creationId xmlns:a16="http://schemas.microsoft.com/office/drawing/2014/main" id="{05025411-BF4F-45CB-B51A-035EB9596E3F}"/>
            </a:ext>
          </a:extLst>
        </xdr:cNvPr>
        <xdr:cNvSpPr/>
      </xdr:nvSpPr>
      <xdr:spPr>
        <a:xfrm>
          <a:off x="990596" y="59055"/>
          <a:ext cx="1440000" cy="3606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55880</xdr:colOff>
      <xdr:row>1</xdr:row>
      <xdr:rowOff>132081</xdr:rowOff>
    </xdr:from>
    <xdr:ext cx="8686800" cy="3743782"/>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776547" y="311998"/>
          <a:ext cx="8686800" cy="3743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bg1"/>
              </a:solidFill>
              <a:effectLst/>
              <a:latin typeface="+mn-lt"/>
              <a:ea typeface="+mn-ea"/>
              <a:cs typeface="+mn-cs"/>
            </a:rPr>
            <a:t>作成</a:t>
          </a:r>
          <a:r>
            <a:rPr kumimoji="1" lang="ja-JP" altLang="ja-JP" sz="2000" b="1">
              <a:solidFill>
                <a:schemeClr val="bg1"/>
              </a:solidFill>
              <a:effectLst/>
              <a:latin typeface="+mn-lt"/>
              <a:ea typeface="+mn-ea"/>
              <a:cs typeface="+mn-cs"/>
            </a:rPr>
            <a:t>上の注意</a:t>
          </a:r>
          <a:endParaRPr kumimoji="1" lang="en-US" altLang="ja-JP" sz="2000" b="1">
            <a:solidFill>
              <a:schemeClr val="bg1"/>
            </a:solidFill>
            <a:effectLst/>
            <a:latin typeface="+mn-lt"/>
            <a:ea typeface="+mn-ea"/>
            <a:cs typeface="+mn-cs"/>
          </a:endParaRPr>
        </a:p>
        <a:p>
          <a:r>
            <a:rPr kumimoji="1" lang="en-US" altLang="ja-JP" sz="1600" b="0">
              <a:solidFill>
                <a:schemeClr val="bg1"/>
              </a:solidFill>
              <a:effectLst/>
              <a:latin typeface="+mn-ea"/>
              <a:ea typeface="+mn-ea"/>
              <a:cs typeface="+mn-cs"/>
            </a:rPr>
            <a:t>※</a:t>
          </a:r>
          <a:r>
            <a:rPr kumimoji="1" lang="ja-JP" altLang="en-US" sz="1600" b="0">
              <a:solidFill>
                <a:schemeClr val="bg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bg1"/>
              </a:solidFill>
              <a:effectLst/>
              <a:latin typeface="+mn-lt"/>
              <a:ea typeface="+mn-ea"/>
              <a:cs typeface="+mn-cs"/>
            </a:rPr>
            <a:t>※</a:t>
          </a:r>
          <a:r>
            <a:rPr lang="ja-JP" altLang="ja-JP" sz="1600" b="0" i="0">
              <a:solidFill>
                <a:schemeClr val="bg1"/>
              </a:solidFill>
              <a:effectLst/>
              <a:latin typeface="+mn-lt"/>
              <a:ea typeface="+mn-ea"/>
              <a:cs typeface="+mn-cs"/>
            </a:rPr>
            <a:t>提出の際は記載例を削除の上、黒字で記入してください。</a:t>
          </a:r>
          <a:r>
            <a:rPr lang="ja-JP" altLang="ja-JP" sz="1600">
              <a:solidFill>
                <a:schemeClr val="bg1"/>
              </a:solidFill>
              <a:effectLst/>
              <a:latin typeface="+mn-lt"/>
              <a:ea typeface="+mn-ea"/>
              <a:cs typeface="+mn-cs"/>
            </a:rPr>
            <a:t> </a:t>
          </a:r>
          <a:endParaRPr lang="ja-JP" altLang="ja-JP" sz="1600">
            <a:solidFill>
              <a:schemeClr val="bg1"/>
            </a:solidFill>
            <a:effectLst/>
          </a:endParaRPr>
        </a:p>
        <a:p>
          <a:r>
            <a:rPr kumimoji="1" lang="en-US" altLang="ja-JP" sz="1600">
              <a:solidFill>
                <a:schemeClr val="bg1"/>
              </a:solidFill>
              <a:effectLst/>
              <a:latin typeface="+mn-lt"/>
              <a:ea typeface="+mn-ea"/>
              <a:cs typeface="+mn-cs"/>
            </a:rPr>
            <a:t>※</a:t>
          </a:r>
          <a:r>
            <a:rPr kumimoji="1" lang="ja-JP" altLang="ja-JP" sz="1600">
              <a:solidFill>
                <a:schemeClr val="bg1"/>
              </a:solidFill>
              <a:effectLst/>
              <a:latin typeface="+mn-lt"/>
              <a:ea typeface="+mn-ea"/>
              <a:cs typeface="+mn-cs"/>
            </a:rPr>
            <a:t>費目自体に該当する計上が無い場合は記載例は削除してください。</a:t>
          </a:r>
          <a:endParaRPr lang="ja-JP" altLang="ja-JP" sz="1600">
            <a:solidFill>
              <a:schemeClr val="bg1"/>
            </a:solidFill>
            <a:effectLst/>
          </a:endParaRPr>
        </a:p>
        <a:p>
          <a:pPr eaLnBrk="1" fontAlgn="auto" latinLnBrk="0" hangingPunct="1"/>
          <a:r>
            <a:rPr kumimoji="1" lang="en-US" altLang="ja-JP" sz="1600">
              <a:solidFill>
                <a:schemeClr val="bg1"/>
              </a:solidFill>
              <a:effectLst/>
              <a:latin typeface="+mn-lt"/>
              <a:ea typeface="+mn-ea"/>
              <a:cs typeface="+mn-cs"/>
            </a:rPr>
            <a:t>※</a:t>
          </a:r>
          <a:r>
            <a:rPr kumimoji="1" lang="ja-JP" altLang="ja-JP" sz="1600">
              <a:solidFill>
                <a:schemeClr val="bg1"/>
              </a:solidFill>
              <a:effectLst/>
              <a:latin typeface="+mn-lt"/>
              <a:ea typeface="+mn-ea"/>
              <a:cs typeface="+mn-cs"/>
            </a:rPr>
            <a:t>水色セル</a:t>
          </a:r>
          <a:r>
            <a:rPr kumimoji="1" lang="ja-JP" altLang="en-US" sz="1600">
              <a:solidFill>
                <a:schemeClr val="bg1"/>
              </a:solidFill>
              <a:effectLst/>
              <a:latin typeface="+mn-lt"/>
              <a:ea typeface="+mn-ea"/>
              <a:cs typeface="+mn-cs"/>
            </a:rPr>
            <a:t>に</a:t>
          </a:r>
          <a:r>
            <a:rPr kumimoji="1" lang="ja-JP" altLang="ja-JP" sz="1600">
              <a:solidFill>
                <a:schemeClr val="bg1"/>
              </a:solidFill>
              <a:effectLst/>
              <a:latin typeface="+mn-lt"/>
              <a:ea typeface="+mn-ea"/>
              <a:cs typeface="+mn-cs"/>
            </a:rPr>
            <a:t>記入してください。（</a:t>
          </a:r>
          <a:r>
            <a:rPr kumimoji="1" lang="ja-JP" altLang="ja-JP" sz="1600" u="sng">
              <a:solidFill>
                <a:schemeClr val="bg1"/>
              </a:solidFill>
              <a:effectLst/>
              <a:latin typeface="+mn-lt"/>
              <a:ea typeface="+mn-ea"/>
              <a:cs typeface="+mn-cs"/>
            </a:rPr>
            <a:t>水色セル以外については変更等しないでください。</a:t>
          </a:r>
          <a:r>
            <a:rPr kumimoji="1" lang="ja-JP" altLang="ja-JP" sz="1600">
              <a:solidFill>
                <a:schemeClr val="bg1"/>
              </a:solidFill>
              <a:effectLst/>
              <a:latin typeface="+mn-lt"/>
              <a:ea typeface="+mn-ea"/>
              <a:cs typeface="+mn-cs"/>
            </a:rPr>
            <a:t>）</a:t>
          </a:r>
          <a:endParaRPr lang="ja-JP" altLang="ja-JP" sz="1600">
            <a:solidFill>
              <a:schemeClr val="bg1"/>
            </a:solidFill>
            <a:effectLst/>
          </a:endParaRPr>
        </a:p>
        <a:p>
          <a:r>
            <a:rPr lang="en-US" altLang="ja-JP" sz="1600">
              <a:solidFill>
                <a:schemeClr val="bg1"/>
              </a:solidFill>
              <a:effectLst/>
            </a:rPr>
            <a:t>※</a:t>
          </a:r>
          <a:r>
            <a:rPr lang="ja-JP" altLang="en-US" sz="1600">
              <a:solidFill>
                <a:schemeClr val="bg1"/>
              </a:solidFill>
              <a:effectLst/>
            </a:rPr>
            <a:t>アルバイト、短期雇用者も計上してください。</a:t>
          </a:r>
          <a:endParaRPr lang="en-US" altLang="ja-JP" sz="1600">
            <a:solidFill>
              <a:schemeClr val="bg1"/>
            </a:solidFill>
            <a:effectLst/>
          </a:endParaRPr>
        </a:p>
        <a:p>
          <a:endParaRPr lang="ja-JP" altLang="ja-JP" sz="1600">
            <a:solidFill>
              <a:schemeClr val="bg1"/>
            </a:solidFill>
            <a:effectLst/>
          </a:endParaRPr>
        </a:p>
        <a:p>
          <a:pPr marL="171450" indent="-171450">
            <a:buFont typeface="Arial" panose="020B0604020202020204" pitchFamily="34" charset="0"/>
            <a:buChar char="•"/>
          </a:pPr>
          <a:r>
            <a:rPr kumimoji="1" lang="ja-JP" altLang="ja-JP" sz="1100">
              <a:solidFill>
                <a:schemeClr val="bg1"/>
              </a:solidFill>
              <a:effectLst/>
              <a:latin typeface="+mn-lt"/>
              <a:ea typeface="+mn-ea"/>
              <a:cs typeface="+mn-cs"/>
            </a:rPr>
            <a:t>種別／</a:t>
          </a:r>
          <a:r>
            <a:rPr kumimoji="1" lang="ja-JP" altLang="en-US" sz="1100">
              <a:solidFill>
                <a:schemeClr val="bg1"/>
              </a:solidFill>
              <a:effectLst/>
              <a:latin typeface="+mn-lt"/>
              <a:ea typeface="+mn-ea"/>
              <a:cs typeface="+mn-cs"/>
            </a:rPr>
            <a:t>各研究機関での雇用の名称を記載してください。</a:t>
          </a:r>
          <a:endParaRPr lang="ja-JP"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時間単価・月額単価</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健保等級時間単価、健保等級月額単価を入力してください。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従事時間・従事月数／人件費を計上する時間数、月数を入力してください</a:t>
          </a:r>
          <a:endParaRPr kumimoji="1" lang="en-US" altLang="ja-JP" sz="1100">
            <a:solidFill>
              <a:schemeClr val="bg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bg1"/>
              </a:solidFill>
              <a:effectLst/>
              <a:latin typeface="+mn-lt"/>
              <a:ea typeface="+mn-ea"/>
              <a:cs typeface="+mn-cs"/>
            </a:rPr>
            <a:t>計画時点で不明な項目は概算値で結構です。</a:t>
          </a:r>
          <a:endParaRPr lang="en-US" altLang="ja-JP">
            <a:solidFill>
              <a:schemeClr val="bg1"/>
            </a:solidFill>
            <a:effectLst/>
          </a:endParaRPr>
        </a:p>
        <a:p>
          <a:pPr marL="171450" indent="-171450">
            <a:buFont typeface="Arial" panose="020B0604020202020204" pitchFamily="34" charset="0"/>
            <a:buChar char="•"/>
          </a:pPr>
          <a:r>
            <a:rPr lang="ja-JP" altLang="ja-JP" sz="1100">
              <a:solidFill>
                <a:schemeClr val="bg1"/>
              </a:solidFill>
              <a:effectLst/>
              <a:latin typeface="+mn-lt"/>
              <a:ea typeface="+mn-ea"/>
              <a:cs typeface="+mn-cs"/>
            </a:rPr>
            <a:t>雇用区分／「直雇用」を選択してください。出向者についても、「直雇用」を選択してください</a:t>
          </a:r>
          <a:endParaRPr lang="en-US" altLang="ja-JP" sz="1100">
            <a:solidFill>
              <a:schemeClr val="bg1"/>
            </a:solidFill>
            <a:effectLst/>
            <a:latin typeface="+mn-lt"/>
            <a:ea typeface="+mn-ea"/>
            <a:cs typeface="+mn-cs"/>
          </a:endParaRPr>
        </a:p>
        <a:p>
          <a:pPr marL="171450" indent="-171450">
            <a:buFont typeface="Arial" panose="020B0604020202020204" pitchFamily="34" charset="0"/>
            <a:buChar char="•"/>
          </a:pPr>
          <a:r>
            <a:rPr lang="ja-JP" altLang="en-US" u="sng">
              <a:solidFill>
                <a:schemeClr val="bg1"/>
              </a:solidFill>
              <a:effectLst/>
            </a:rPr>
            <a:t>人件費を計上する場合は「参加者リスト」にも必ず記載してください。「参加者リスト」に記載が無い場合は計上できません。</a:t>
          </a:r>
          <a:endParaRPr kumimoji="1" lang="en-US" altLang="ja-JP" sz="1100" u="sng">
            <a:solidFill>
              <a:schemeClr val="bg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bg1"/>
              </a:solidFill>
              <a:effectLst/>
              <a:latin typeface="+mn-lt"/>
              <a:ea typeface="+mn-ea"/>
              <a:cs typeface="+mn-cs"/>
            </a:rPr>
            <a:t>行を挿入する場合は、セルのロック解除が必要となりますので、</a:t>
          </a:r>
          <a:r>
            <a:rPr kumimoji="1" lang="en-US" altLang="ja-JP" sz="1100">
              <a:solidFill>
                <a:schemeClr val="bg1"/>
              </a:solidFill>
              <a:effectLst/>
              <a:latin typeface="+mn-lt"/>
              <a:ea typeface="+mn-ea"/>
              <a:cs typeface="+mn-cs"/>
            </a:rPr>
            <a:t>AMED</a:t>
          </a:r>
          <a:r>
            <a:rPr kumimoji="1" lang="ja-JP" altLang="ja-JP" sz="1100">
              <a:solidFill>
                <a:schemeClr val="bg1"/>
              </a:solidFill>
              <a:effectLst/>
              <a:latin typeface="+mn-lt"/>
              <a:ea typeface="+mn-ea"/>
              <a:cs typeface="+mn-cs"/>
            </a:rPr>
            <a:t>担当者にご相談ください。</a:t>
          </a:r>
          <a:endParaRPr lang="ja-JP" altLang="ja-JP" sz="1100">
            <a:solidFill>
              <a:schemeClr val="bg1"/>
            </a:solidFill>
            <a:effectLst/>
          </a:endParaRPr>
        </a:p>
      </xdr:txBody>
    </xdr:sp>
    <xdr:clientData/>
  </xdr:oneCellAnchor>
  <xdr:twoCellAnchor>
    <xdr:from>
      <xdr:col>0</xdr:col>
      <xdr:colOff>1162049</xdr:colOff>
      <xdr:row>0</xdr:row>
      <xdr:rowOff>28575</xdr:rowOff>
    </xdr:from>
    <xdr:to>
      <xdr:col>1</xdr:col>
      <xdr:colOff>651052</xdr:colOff>
      <xdr:row>1</xdr:row>
      <xdr:rowOff>187325</xdr:rowOff>
    </xdr:to>
    <xdr:sp macro="" textlink="">
      <xdr:nvSpPr>
        <xdr:cNvPr id="3" name="四角形: 角を丸くする 2">
          <a:extLst>
            <a:ext uri="{FF2B5EF4-FFF2-40B4-BE49-F238E27FC236}">
              <a16:creationId xmlns:a16="http://schemas.microsoft.com/office/drawing/2014/main" id="{05080222-79F0-468A-AF7C-82F1A2C96B91}"/>
            </a:ext>
          </a:extLst>
        </xdr:cNvPr>
        <xdr:cNvSpPr/>
      </xdr:nvSpPr>
      <xdr:spPr>
        <a:xfrm>
          <a:off x="1162049" y="28575"/>
          <a:ext cx="1332433" cy="34163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25402</xdr:colOff>
      <xdr:row>4</xdr:row>
      <xdr:rowOff>0</xdr:rowOff>
    </xdr:from>
    <xdr:ext cx="7448549" cy="3110275"/>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636002" y="792480"/>
          <a:ext cx="7448549" cy="3110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u="none">
              <a:solidFill>
                <a:schemeClr val="lt1"/>
              </a:solidFill>
              <a:effectLst/>
              <a:latin typeface="+mn-lt"/>
              <a:ea typeface="+mn-ea"/>
              <a:cs typeface="+mn-cs"/>
            </a:rPr>
            <a:t>※</a:t>
          </a:r>
          <a:r>
            <a:rPr lang="ja-JP" altLang="ja-JP" sz="1600" u="none">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u="none">
            <a:effectLst/>
          </a:endParaRPr>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なお、委託については「委託費」のシートに記入してください。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学会参加費を計上する場合は「参加者リスト」にも必ず記載してください。「参加者リスト」に記載が無い場合は計上できません。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1200150</xdr:colOff>
      <xdr:row>0</xdr:row>
      <xdr:rowOff>20955</xdr:rowOff>
    </xdr:from>
    <xdr:to>
      <xdr:col>1</xdr:col>
      <xdr:colOff>220800</xdr:colOff>
      <xdr:row>1</xdr:row>
      <xdr:rowOff>187325</xdr:rowOff>
    </xdr:to>
    <xdr:sp macro="" textlink="">
      <xdr:nvSpPr>
        <xdr:cNvPr id="2" name="四角形: 角を丸くする 1">
          <a:extLst>
            <a:ext uri="{FF2B5EF4-FFF2-40B4-BE49-F238E27FC236}">
              <a16:creationId xmlns:a16="http://schemas.microsoft.com/office/drawing/2014/main" id="{7D0D54D9-D5B3-4885-9029-8043EF5E4C8A}"/>
            </a:ext>
          </a:extLst>
        </xdr:cNvPr>
        <xdr:cNvSpPr/>
      </xdr:nvSpPr>
      <xdr:spPr>
        <a:xfrm>
          <a:off x="1200150" y="20955"/>
          <a:ext cx="1440000" cy="34734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5"/>
  <sheetViews>
    <sheetView workbookViewId="0">
      <selection activeCell="A2" sqref="A2:C2"/>
    </sheetView>
  </sheetViews>
  <sheetFormatPr defaultColWidth="9" defaultRowHeight="13.2" x14ac:dyDescent="0.2"/>
  <cols>
    <col min="1" max="1" width="17.44140625" style="143" customWidth="1"/>
    <col min="2" max="2" width="12.77734375" style="143" customWidth="1"/>
    <col min="3" max="3" width="14.21875" style="143" customWidth="1"/>
    <col min="4" max="4" width="16.44140625" style="143" customWidth="1"/>
    <col min="5" max="5" width="17.77734375" style="143" customWidth="1"/>
    <col min="6" max="6" width="13.77734375" style="143" customWidth="1"/>
    <col min="7" max="16384" width="9" style="143"/>
  </cols>
  <sheetData>
    <row r="1" spans="1:6" ht="37.5" customHeight="1" x14ac:dyDescent="0.2">
      <c r="A1" s="350"/>
      <c r="B1" s="350"/>
      <c r="C1" s="350"/>
      <c r="D1" s="350"/>
      <c r="E1" s="145"/>
    </row>
    <row r="2" spans="1:6" ht="15" customHeight="1" x14ac:dyDescent="0.2">
      <c r="A2" s="353" t="s">
        <v>0</v>
      </c>
      <c r="B2" s="353"/>
      <c r="C2" s="353"/>
      <c r="D2" s="182" t="str">
        <f>"補助率："&amp;【鑑】経費等内訳書!C19&amp;"/"&amp;【鑑】経費等内訳書!E19</f>
        <v>補助率：2/3</v>
      </c>
      <c r="E2" s="146" t="s">
        <v>1</v>
      </c>
    </row>
    <row r="3" spans="1:6" ht="36.75" customHeight="1" x14ac:dyDescent="0.2">
      <c r="A3" s="333" t="s">
        <v>214</v>
      </c>
      <c r="B3" s="334" t="s">
        <v>215</v>
      </c>
      <c r="C3" s="333" t="s">
        <v>216</v>
      </c>
      <c r="D3" s="335" t="s">
        <v>255</v>
      </c>
      <c r="E3" s="336" t="s">
        <v>257</v>
      </c>
    </row>
    <row r="4" spans="1:6" x14ac:dyDescent="0.2">
      <c r="A4" s="351" t="s">
        <v>2</v>
      </c>
      <c r="B4" s="160" t="s">
        <v>3</v>
      </c>
      <c r="C4" s="161">
        <f>【鑑】経費等内訳書!E21</f>
        <v>1500000</v>
      </c>
      <c r="D4" s="164">
        <f>C4+C5</f>
        <v>3658806</v>
      </c>
      <c r="E4" s="165">
        <f>【鑑】経費等内訳書!G21</f>
        <v>2439204</v>
      </c>
    </row>
    <row r="5" spans="1:6" x14ac:dyDescent="0.2">
      <c r="A5" s="352"/>
      <c r="B5" s="160" t="s">
        <v>4</v>
      </c>
      <c r="C5" s="161">
        <f>【鑑】経費等内訳書!E22</f>
        <v>2158806</v>
      </c>
      <c r="D5" s="166"/>
      <c r="E5" s="167"/>
    </row>
    <row r="6" spans="1:6" x14ac:dyDescent="0.2">
      <c r="A6" s="162" t="s">
        <v>5</v>
      </c>
      <c r="B6" s="163" t="s">
        <v>6</v>
      </c>
      <c r="C6" s="161">
        <f>【鑑】経費等内訳書!E23</f>
        <v>410000</v>
      </c>
      <c r="D6" s="168">
        <f>C6</f>
        <v>410000</v>
      </c>
      <c r="E6" s="169">
        <f>【鑑】経費等内訳書!G23</f>
        <v>273333</v>
      </c>
    </row>
    <row r="7" spans="1:6" x14ac:dyDescent="0.2">
      <c r="A7" s="351" t="s">
        <v>7</v>
      </c>
      <c r="B7" s="160" t="s">
        <v>8</v>
      </c>
      <c r="C7" s="161">
        <f>【鑑】経費等内訳書!E24</f>
        <v>18821194</v>
      </c>
      <c r="D7" s="164">
        <f>C7+C8</f>
        <v>18833194</v>
      </c>
      <c r="E7" s="165">
        <f>【鑑】経費等内訳書!G24</f>
        <v>12555462</v>
      </c>
    </row>
    <row r="8" spans="1:6" x14ac:dyDescent="0.2">
      <c r="A8" s="352"/>
      <c r="B8" s="160" t="s">
        <v>9</v>
      </c>
      <c r="C8" s="161">
        <f>【鑑】経費等内訳書!E25</f>
        <v>12000</v>
      </c>
      <c r="D8" s="166"/>
      <c r="E8" s="167"/>
    </row>
    <row r="9" spans="1:6" x14ac:dyDescent="0.2">
      <c r="A9" s="162" t="s">
        <v>10</v>
      </c>
      <c r="B9" s="160" t="s">
        <v>11</v>
      </c>
      <c r="C9" s="161">
        <f>【鑑】経費等内訳書!E26</f>
        <v>1098000</v>
      </c>
      <c r="D9" s="170">
        <f>C9</f>
        <v>1098000</v>
      </c>
      <c r="E9" s="171">
        <f>【鑑】経費等内訳書!G26</f>
        <v>732000</v>
      </c>
    </row>
    <row r="10" spans="1:6" x14ac:dyDescent="0.2">
      <c r="A10" s="348" t="s">
        <v>12</v>
      </c>
      <c r="B10" s="348"/>
      <c r="C10" s="161">
        <f>SUM(C4:C9)</f>
        <v>24000000</v>
      </c>
      <c r="D10" s="172">
        <f>SUM(D4:D9)</f>
        <v>24000000</v>
      </c>
      <c r="E10" s="161">
        <f>【鑑】経費等内訳書!G27</f>
        <v>15999999</v>
      </c>
    </row>
    <row r="11" spans="1:6" x14ac:dyDescent="0.2">
      <c r="A11" s="346" t="str">
        <f>CONCATENATE("間接経費/一般管理費（小計の",【鑑】経費等内訳書!C28,"％）")</f>
        <v>間接経費/一般管理費（小計の30％）</v>
      </c>
      <c r="B11" s="347"/>
      <c r="C11" s="347"/>
      <c r="D11" s="172">
        <f>【鑑】経費等内訳書!F28</f>
        <v>7200000</v>
      </c>
      <c r="E11" s="161">
        <f>【鑑】経費等内訳書!G28</f>
        <v>4799999</v>
      </c>
    </row>
    <row r="12" spans="1:6" x14ac:dyDescent="0.2">
      <c r="A12" s="197" t="s">
        <v>13</v>
      </c>
      <c r="B12" s="198"/>
      <c r="C12" s="199">
        <f>【鑑】経費等内訳書!E29</f>
        <v>3000000</v>
      </c>
      <c r="D12" s="172">
        <f>【鑑】経費等内訳書!F29</f>
        <v>3000000</v>
      </c>
      <c r="E12" s="161">
        <f>【鑑】経費等内訳書!G29</f>
        <v>2000000</v>
      </c>
    </row>
    <row r="13" spans="1:6" x14ac:dyDescent="0.2">
      <c r="A13" s="348" t="s">
        <v>14</v>
      </c>
      <c r="B13" s="348"/>
      <c r="C13" s="349"/>
      <c r="D13" s="172">
        <f>SUM(D10:D12)</f>
        <v>34200000</v>
      </c>
      <c r="E13" s="161">
        <f>SUM(E10:E12)</f>
        <v>22799998</v>
      </c>
    </row>
    <row r="15" spans="1:6" ht="16.2" x14ac:dyDescent="0.2">
      <c r="F15" s="144"/>
    </row>
  </sheetData>
  <sheetProtection algorithmName="SHA-512" hashValue="5sSf3p4nlJEXiQDOfjIqts2lEUVdaWp/RM14ElTopo9yQa6sLFydax8l3ESh5rIQyyKSkOAJVMCiD5DvI4ZtcQ==" saltValue="/kxjFfNevbuib5qYO8Ld3g==" spinCount="100000" sheet="1" formatCells="0" formatColumns="0" formatRows="0"/>
  <mergeCells count="7">
    <mergeCell ref="A11:C11"/>
    <mergeCell ref="A13:C13"/>
    <mergeCell ref="A1:D1"/>
    <mergeCell ref="A4:A5"/>
    <mergeCell ref="A7:A8"/>
    <mergeCell ref="A10:B10"/>
    <mergeCell ref="A2:C2"/>
  </mergeCells>
  <phoneticPr fontId="16"/>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workbookViewId="0">
      <selection activeCell="F16" sqref="F16"/>
    </sheetView>
  </sheetViews>
  <sheetFormatPr defaultColWidth="9" defaultRowHeight="14.4" x14ac:dyDescent="0.2"/>
  <cols>
    <col min="1" max="1" width="35.21875" style="1" customWidth="1"/>
    <col min="2" max="2" width="39.44140625" style="1" customWidth="1"/>
    <col min="3" max="3" width="17.77734375" style="1" customWidth="1"/>
    <col min="4" max="4" width="9.21875" style="1" customWidth="1"/>
    <col min="5" max="5" width="6.44140625" style="2" customWidth="1"/>
    <col min="6" max="6" width="17.44140625" style="2" customWidth="1"/>
    <col min="7" max="7" width="8.21875" style="1" bestFit="1" customWidth="1"/>
    <col min="8" max="16384" width="9" style="1"/>
  </cols>
  <sheetData>
    <row r="1" spans="1:7" x14ac:dyDescent="0.2">
      <c r="A1" s="1" t="s">
        <v>194</v>
      </c>
      <c r="E1" s="1"/>
      <c r="F1" s="1"/>
    </row>
    <row r="2" spans="1:7" ht="17.25" customHeight="1" thickBot="1" x14ac:dyDescent="0.25">
      <c r="A2" s="1" t="s">
        <v>195</v>
      </c>
      <c r="F2" s="3" t="s">
        <v>95</v>
      </c>
    </row>
    <row r="3" spans="1:7" ht="15.75" customHeight="1" x14ac:dyDescent="0.2">
      <c r="A3" s="405" t="s">
        <v>196</v>
      </c>
      <c r="B3" s="407" t="s">
        <v>197</v>
      </c>
      <c r="C3" s="417" t="s">
        <v>99</v>
      </c>
      <c r="D3" s="418"/>
      <c r="E3" s="419"/>
      <c r="F3" s="403" t="s">
        <v>100</v>
      </c>
    </row>
    <row r="4" spans="1:7" ht="15.75" customHeight="1" thickBot="1" x14ac:dyDescent="0.25">
      <c r="A4" s="406"/>
      <c r="B4" s="408"/>
      <c r="C4" s="16" t="s">
        <v>101</v>
      </c>
      <c r="D4" s="16" t="s">
        <v>102</v>
      </c>
      <c r="E4" s="17" t="s">
        <v>113</v>
      </c>
      <c r="F4" s="404"/>
    </row>
    <row r="5" spans="1:7" s="12" customFormat="1" ht="17.25" customHeight="1" x14ac:dyDescent="0.2">
      <c r="A5" s="58" t="s">
        <v>198</v>
      </c>
      <c r="B5" s="102" t="s">
        <v>199</v>
      </c>
      <c r="C5" s="45">
        <v>7000</v>
      </c>
      <c r="D5" s="28">
        <v>10</v>
      </c>
      <c r="E5" s="103" t="s">
        <v>200</v>
      </c>
      <c r="F5" s="301">
        <f>IF(A5="","",ROUNDDOWN(C5*D5,0))</f>
        <v>70000</v>
      </c>
      <c r="G5" s="13"/>
    </row>
    <row r="6" spans="1:7" s="11" customFormat="1" ht="17.25" customHeight="1" x14ac:dyDescent="0.2">
      <c r="A6" s="47" t="s">
        <v>201</v>
      </c>
      <c r="B6" s="48" t="s">
        <v>202</v>
      </c>
      <c r="C6" s="44">
        <v>7000</v>
      </c>
      <c r="D6" s="45">
        <v>2</v>
      </c>
      <c r="E6" s="46" t="s">
        <v>203</v>
      </c>
      <c r="F6" s="302">
        <f t="shared" ref="F6:F25" si="0">IF(A6="","",ROUNDDOWN(C6*D6,0))</f>
        <v>14000</v>
      </c>
    </row>
    <row r="7" spans="1:7" s="11" customFormat="1" ht="17.25" customHeight="1" x14ac:dyDescent="0.2">
      <c r="A7" s="68" t="s">
        <v>204</v>
      </c>
      <c r="B7" s="98" t="s">
        <v>205</v>
      </c>
      <c r="C7" s="104">
        <v>500000</v>
      </c>
      <c r="D7" s="104">
        <v>2</v>
      </c>
      <c r="E7" s="32" t="s">
        <v>106</v>
      </c>
      <c r="F7" s="301">
        <f t="shared" si="0"/>
        <v>1000000</v>
      </c>
    </row>
    <row r="8" spans="1:7" s="11" customFormat="1" ht="17.25" customHeight="1" x14ac:dyDescent="0.2">
      <c r="A8" s="68" t="s">
        <v>206</v>
      </c>
      <c r="B8" s="98" t="s">
        <v>207</v>
      </c>
      <c r="C8" s="104">
        <v>14000</v>
      </c>
      <c r="D8" s="104">
        <v>1</v>
      </c>
      <c r="E8" s="32" t="s">
        <v>208</v>
      </c>
      <c r="F8" s="301">
        <f t="shared" si="0"/>
        <v>14000</v>
      </c>
    </row>
    <row r="9" spans="1:7" s="11" customFormat="1" ht="17.25" customHeight="1" x14ac:dyDescent="0.2">
      <c r="A9" s="68"/>
      <c r="B9" s="98"/>
      <c r="C9" s="104"/>
      <c r="D9" s="104"/>
      <c r="E9" s="32"/>
      <c r="F9" s="301" t="str">
        <f t="shared" si="0"/>
        <v/>
      </c>
    </row>
    <row r="10" spans="1:7" s="11" customFormat="1" ht="17.25" customHeight="1" x14ac:dyDescent="0.2">
      <c r="A10" s="90"/>
      <c r="B10" s="105"/>
      <c r="C10" s="101"/>
      <c r="D10" s="101"/>
      <c r="E10" s="38"/>
      <c r="F10" s="301" t="str">
        <f t="shared" si="0"/>
        <v/>
      </c>
    </row>
    <row r="11" spans="1:7" s="11" customFormat="1" ht="17.25" customHeight="1" x14ac:dyDescent="0.2">
      <c r="A11" s="90"/>
      <c r="B11" s="105"/>
      <c r="C11" s="101"/>
      <c r="D11" s="101"/>
      <c r="E11" s="38"/>
      <c r="F11" s="301" t="str">
        <f t="shared" si="0"/>
        <v/>
      </c>
    </row>
    <row r="12" spans="1:7" s="11" customFormat="1" ht="17.25" customHeight="1" x14ac:dyDescent="0.2">
      <c r="A12" s="90"/>
      <c r="B12" s="105"/>
      <c r="C12" s="101"/>
      <c r="D12" s="101"/>
      <c r="E12" s="38"/>
      <c r="F12" s="301" t="str">
        <f t="shared" si="0"/>
        <v/>
      </c>
    </row>
    <row r="13" spans="1:7" s="11" customFormat="1" ht="17.25" customHeight="1" x14ac:dyDescent="0.2">
      <c r="A13" s="90"/>
      <c r="B13" s="105"/>
      <c r="C13" s="101"/>
      <c r="D13" s="101"/>
      <c r="E13" s="38"/>
      <c r="F13" s="301" t="str">
        <f t="shared" si="0"/>
        <v/>
      </c>
    </row>
    <row r="14" spans="1:7" s="11" customFormat="1" ht="17.25" customHeight="1" x14ac:dyDescent="0.2">
      <c r="A14" s="90"/>
      <c r="B14" s="105"/>
      <c r="C14" s="101"/>
      <c r="D14" s="101"/>
      <c r="E14" s="38"/>
      <c r="F14" s="301" t="str">
        <f t="shared" si="0"/>
        <v/>
      </c>
    </row>
    <row r="15" spans="1:7" s="11" customFormat="1" ht="17.25" customHeight="1" x14ac:dyDescent="0.2">
      <c r="A15" s="90"/>
      <c r="B15" s="105"/>
      <c r="C15" s="101"/>
      <c r="D15" s="101"/>
      <c r="E15" s="38"/>
      <c r="F15" s="301" t="str">
        <f t="shared" si="0"/>
        <v/>
      </c>
    </row>
    <row r="16" spans="1:7" s="11" customFormat="1" ht="17.25" customHeight="1" x14ac:dyDescent="0.2">
      <c r="A16" s="90"/>
      <c r="B16" s="105"/>
      <c r="C16" s="101"/>
      <c r="D16" s="101"/>
      <c r="E16" s="38"/>
      <c r="F16" s="301" t="str">
        <f t="shared" si="0"/>
        <v/>
      </c>
    </row>
    <row r="17" spans="1:6" s="11" customFormat="1" ht="17.25" customHeight="1" x14ac:dyDescent="0.2">
      <c r="A17" s="90"/>
      <c r="B17" s="105"/>
      <c r="C17" s="101"/>
      <c r="D17" s="101"/>
      <c r="E17" s="38"/>
      <c r="F17" s="301" t="str">
        <f t="shared" si="0"/>
        <v/>
      </c>
    </row>
    <row r="18" spans="1:6" s="11" customFormat="1" ht="17.25" customHeight="1" x14ac:dyDescent="0.2">
      <c r="A18" s="90"/>
      <c r="B18" s="105"/>
      <c r="C18" s="101"/>
      <c r="D18" s="101"/>
      <c r="E18" s="38"/>
      <c r="F18" s="301" t="str">
        <f t="shared" si="0"/>
        <v/>
      </c>
    </row>
    <row r="19" spans="1:6" s="11" customFormat="1" ht="17.25" customHeight="1" x14ac:dyDescent="0.2">
      <c r="A19" s="90"/>
      <c r="B19" s="105"/>
      <c r="C19" s="101"/>
      <c r="D19" s="101"/>
      <c r="E19" s="38"/>
      <c r="F19" s="301" t="str">
        <f t="shared" si="0"/>
        <v/>
      </c>
    </row>
    <row r="20" spans="1:6" s="11" customFormat="1" ht="17.25" customHeight="1" x14ac:dyDescent="0.2">
      <c r="A20" s="90"/>
      <c r="B20" s="105"/>
      <c r="C20" s="101"/>
      <c r="D20" s="101"/>
      <c r="E20" s="38"/>
      <c r="F20" s="301" t="str">
        <f t="shared" si="0"/>
        <v/>
      </c>
    </row>
    <row r="21" spans="1:6" s="11" customFormat="1" ht="17.25" customHeight="1" x14ac:dyDescent="0.2">
      <c r="A21" s="90"/>
      <c r="B21" s="105"/>
      <c r="C21" s="101"/>
      <c r="D21" s="101"/>
      <c r="E21" s="38"/>
      <c r="F21" s="301" t="str">
        <f t="shared" si="0"/>
        <v/>
      </c>
    </row>
    <row r="22" spans="1:6" s="11" customFormat="1" ht="17.25" customHeight="1" x14ac:dyDescent="0.2">
      <c r="A22" s="90"/>
      <c r="B22" s="105"/>
      <c r="C22" s="101"/>
      <c r="D22" s="101"/>
      <c r="E22" s="38"/>
      <c r="F22" s="301" t="str">
        <f t="shared" si="0"/>
        <v/>
      </c>
    </row>
    <row r="23" spans="1:6" s="11" customFormat="1" ht="17.25" customHeight="1" x14ac:dyDescent="0.2">
      <c r="A23" s="90"/>
      <c r="B23" s="105"/>
      <c r="C23" s="101"/>
      <c r="D23" s="101"/>
      <c r="E23" s="38"/>
      <c r="F23" s="301" t="str">
        <f t="shared" si="0"/>
        <v/>
      </c>
    </row>
    <row r="24" spans="1:6" s="11" customFormat="1" ht="17.25" customHeight="1" x14ac:dyDescent="0.2">
      <c r="A24" s="90"/>
      <c r="B24" s="105"/>
      <c r="C24" s="101"/>
      <c r="D24" s="101"/>
      <c r="E24" s="38"/>
      <c r="F24" s="301" t="str">
        <f t="shared" si="0"/>
        <v/>
      </c>
    </row>
    <row r="25" spans="1:6" s="11" customFormat="1" ht="17.25" customHeight="1" thickBot="1" x14ac:dyDescent="0.25">
      <c r="A25" s="228"/>
      <c r="B25" s="229"/>
      <c r="C25" s="230"/>
      <c r="D25" s="230"/>
      <c r="E25" s="207"/>
      <c r="F25" s="303" t="str">
        <f t="shared" si="0"/>
        <v/>
      </c>
    </row>
    <row r="26" spans="1:6" ht="17.25" customHeight="1" thickTop="1" thickBot="1" x14ac:dyDescent="0.25">
      <c r="A26" s="401" t="s">
        <v>108</v>
      </c>
      <c r="B26" s="402"/>
      <c r="C26" s="402"/>
      <c r="D26" s="402"/>
      <c r="E26" s="402"/>
      <c r="F26" s="227">
        <f>SUM(F5:F25)</f>
        <v>1098000</v>
      </c>
    </row>
    <row r="27" spans="1:6" ht="17.25" customHeight="1" x14ac:dyDescent="0.2">
      <c r="A27" s="7" t="s">
        <v>109</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gk1P+f3TYsCMPQU2yb+9vf5PG4+RfI3AJtcuIosYb+D1gU4W5CEl/p5IC+Oi7a7m3fvg3c88DfnGA45HvQh42w==" saltValue="uNjvZAI09Dl5It1yN2dnog==" spinCount="100000" sheet="1" formatCells="0" formatColumns="0" formatRows="0"/>
  <protectedRanges>
    <protectedRange sqref="A6:E6" name="範囲1_1_1"/>
  </protectedRanges>
  <mergeCells count="5">
    <mergeCell ref="A26:E26"/>
    <mergeCell ref="C3:E3"/>
    <mergeCell ref="A3:A4"/>
    <mergeCell ref="B3:B4"/>
    <mergeCell ref="F3:F4"/>
  </mergeCells>
  <phoneticPr fontId="16"/>
  <dataValidations count="2">
    <dataValidation type="list" allowBlank="1" showInputMessage="1" showErrorMessage="1" sqref="E5 E7:E25" xr:uid="{00000000-0002-0000-0A00-000000000000}">
      <formula1>"選択してください,個,点,式,件,ヶ月"</formula1>
    </dataValidation>
    <dataValidation type="list" allowBlank="1" showInputMessage="1" showErrorMessage="1" sqref="E6" xr:uid="{01871D9E-BF5F-46C1-BA79-E0347652F9E6}">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2:G43"/>
  <sheetViews>
    <sheetView workbookViewId="0">
      <selection activeCell="G31" sqref="G31"/>
    </sheetView>
  </sheetViews>
  <sheetFormatPr defaultColWidth="9" defaultRowHeight="14.4" x14ac:dyDescent="0.2"/>
  <cols>
    <col min="1" max="1" width="33" style="1" customWidth="1"/>
    <col min="2" max="2" width="43.44140625" style="1" customWidth="1"/>
    <col min="3" max="3" width="15.44140625" style="1" customWidth="1"/>
    <col min="4" max="4" width="6.77734375" style="1" customWidth="1"/>
    <col min="5" max="5" width="5.44140625" style="23" customWidth="1"/>
    <col min="6" max="6" width="17.44140625" style="2" customWidth="1"/>
    <col min="7" max="7" width="8.21875" style="1" bestFit="1" customWidth="1"/>
    <col min="8" max="16384" width="9" style="1"/>
  </cols>
  <sheetData>
    <row r="2" spans="1:7" ht="17.25" customHeight="1" thickBot="1" x14ac:dyDescent="0.25">
      <c r="A2" s="1" t="s">
        <v>209</v>
      </c>
      <c r="F2" s="3" t="s">
        <v>95</v>
      </c>
    </row>
    <row r="3" spans="1:7" ht="17.25" customHeight="1" x14ac:dyDescent="0.2">
      <c r="A3" s="441" t="s">
        <v>196</v>
      </c>
      <c r="B3" s="424" t="s">
        <v>197</v>
      </c>
      <c r="C3" s="412" t="s">
        <v>99</v>
      </c>
      <c r="D3" s="412"/>
      <c r="E3" s="412"/>
      <c r="F3" s="420" t="s">
        <v>112</v>
      </c>
    </row>
    <row r="4" spans="1:7" s="7" customFormat="1" ht="17.25" customHeight="1" thickBot="1" x14ac:dyDescent="0.25">
      <c r="A4" s="436"/>
      <c r="B4" s="425"/>
      <c r="C4" s="16" t="s">
        <v>101</v>
      </c>
      <c r="D4" s="16" t="s">
        <v>102</v>
      </c>
      <c r="E4" s="17" t="s">
        <v>113</v>
      </c>
      <c r="F4" s="421"/>
      <c r="G4" s="13"/>
    </row>
    <row r="5" spans="1:7" ht="17.25" customHeight="1" x14ac:dyDescent="0.2">
      <c r="A5" s="27" t="s">
        <v>212</v>
      </c>
      <c r="B5" s="28" t="s">
        <v>213</v>
      </c>
      <c r="C5" s="44">
        <v>3000000</v>
      </c>
      <c r="D5" s="99">
        <v>1</v>
      </c>
      <c r="E5" s="32" t="s">
        <v>126</v>
      </c>
      <c r="F5" s="301">
        <f>IF(A5="","",ROUNDDOWN(C5*D5,0))</f>
        <v>3000000</v>
      </c>
    </row>
    <row r="6" spans="1:7" ht="17.25" customHeight="1" x14ac:dyDescent="0.2">
      <c r="A6" s="27"/>
      <c r="B6" s="28"/>
      <c r="C6" s="77"/>
      <c r="D6" s="99"/>
      <c r="E6" s="32"/>
      <c r="F6" s="301" t="str">
        <f t="shared" ref="F6:F24" si="0">IF(A6="","",ROUNDDOWN(C6*D6,0))</f>
        <v/>
      </c>
    </row>
    <row r="7" spans="1:7" ht="17.25" customHeight="1" x14ac:dyDescent="0.2">
      <c r="A7" s="27"/>
      <c r="B7" s="28"/>
      <c r="C7" s="77"/>
      <c r="D7" s="99"/>
      <c r="E7" s="100"/>
      <c r="F7" s="301" t="str">
        <f t="shared" si="0"/>
        <v/>
      </c>
    </row>
    <row r="8" spans="1:7" ht="17.25" customHeight="1" x14ac:dyDescent="0.2">
      <c r="A8" s="27"/>
      <c r="B8" s="28"/>
      <c r="C8" s="77"/>
      <c r="D8" s="99"/>
      <c r="E8" s="100"/>
      <c r="F8" s="301" t="str">
        <f t="shared" si="0"/>
        <v/>
      </c>
    </row>
    <row r="9" spans="1:7" ht="17.25" customHeight="1" x14ac:dyDescent="0.2">
      <c r="A9" s="27"/>
      <c r="B9" s="28"/>
      <c r="C9" s="77"/>
      <c r="D9" s="99"/>
      <c r="E9" s="100"/>
      <c r="F9" s="301" t="str">
        <f t="shared" si="0"/>
        <v/>
      </c>
    </row>
    <row r="10" spans="1:7" ht="17.25" customHeight="1" x14ac:dyDescent="0.2">
      <c r="A10" s="27"/>
      <c r="B10" s="28"/>
      <c r="C10" s="77"/>
      <c r="D10" s="99"/>
      <c r="E10" s="100"/>
      <c r="F10" s="301" t="str">
        <f t="shared" si="0"/>
        <v/>
      </c>
    </row>
    <row r="11" spans="1:7" ht="17.25" customHeight="1" x14ac:dyDescent="0.2">
      <c r="A11" s="34"/>
      <c r="B11" s="101"/>
      <c r="C11" s="77"/>
      <c r="D11" s="99"/>
      <c r="E11" s="100"/>
      <c r="F11" s="301" t="str">
        <f t="shared" si="0"/>
        <v/>
      </c>
    </row>
    <row r="12" spans="1:7" ht="17.25" customHeight="1" x14ac:dyDescent="0.2">
      <c r="A12" s="34"/>
      <c r="B12" s="101"/>
      <c r="C12" s="77"/>
      <c r="D12" s="99"/>
      <c r="E12" s="100"/>
      <c r="F12" s="301" t="str">
        <f t="shared" si="0"/>
        <v/>
      </c>
    </row>
    <row r="13" spans="1:7" ht="17.25" customHeight="1" x14ac:dyDescent="0.2">
      <c r="A13" s="34"/>
      <c r="B13" s="101"/>
      <c r="C13" s="77"/>
      <c r="D13" s="99"/>
      <c r="E13" s="100"/>
      <c r="F13" s="301" t="str">
        <f t="shared" si="0"/>
        <v/>
      </c>
    </row>
    <row r="14" spans="1:7" ht="17.25" customHeight="1" x14ac:dyDescent="0.2">
      <c r="A14" s="34"/>
      <c r="B14" s="101"/>
      <c r="C14" s="77"/>
      <c r="D14" s="99"/>
      <c r="E14" s="100"/>
      <c r="F14" s="301" t="str">
        <f t="shared" si="0"/>
        <v/>
      </c>
    </row>
    <row r="15" spans="1:7" ht="17.25" customHeight="1" x14ac:dyDescent="0.2">
      <c r="A15" s="27"/>
      <c r="B15" s="28"/>
      <c r="C15" s="77"/>
      <c r="D15" s="99"/>
      <c r="E15" s="100"/>
      <c r="F15" s="301" t="str">
        <f t="shared" si="0"/>
        <v/>
      </c>
    </row>
    <row r="16" spans="1:7" ht="17.25" customHeight="1" x14ac:dyDescent="0.2">
      <c r="A16" s="27"/>
      <c r="B16" s="28"/>
      <c r="C16" s="77"/>
      <c r="D16" s="99"/>
      <c r="E16" s="100"/>
      <c r="F16" s="301" t="str">
        <f t="shared" si="0"/>
        <v/>
      </c>
    </row>
    <row r="17" spans="1:6" ht="17.25" customHeight="1" x14ac:dyDescent="0.2">
      <c r="A17" s="27"/>
      <c r="B17" s="28"/>
      <c r="C17" s="77"/>
      <c r="D17" s="99"/>
      <c r="E17" s="100"/>
      <c r="F17" s="301" t="str">
        <f t="shared" si="0"/>
        <v/>
      </c>
    </row>
    <row r="18" spans="1:6" ht="17.25" customHeight="1" x14ac:dyDescent="0.2">
      <c r="A18" s="27"/>
      <c r="B18" s="28"/>
      <c r="C18" s="77"/>
      <c r="D18" s="99"/>
      <c r="E18" s="100"/>
      <c r="F18" s="301" t="str">
        <f t="shared" si="0"/>
        <v/>
      </c>
    </row>
    <row r="19" spans="1:6" ht="17.25" customHeight="1" x14ac:dyDescent="0.2">
      <c r="A19" s="27"/>
      <c r="B19" s="28"/>
      <c r="C19" s="77"/>
      <c r="D19" s="99"/>
      <c r="E19" s="100"/>
      <c r="F19" s="301" t="str">
        <f t="shared" si="0"/>
        <v/>
      </c>
    </row>
    <row r="20" spans="1:6" ht="17.25" customHeight="1" x14ac:dyDescent="0.2">
      <c r="A20" s="34"/>
      <c r="B20" s="101"/>
      <c r="C20" s="77"/>
      <c r="D20" s="99"/>
      <c r="E20" s="100"/>
      <c r="F20" s="301" t="str">
        <f t="shared" si="0"/>
        <v/>
      </c>
    </row>
    <row r="21" spans="1:6" ht="17.25" customHeight="1" x14ac:dyDescent="0.2">
      <c r="A21" s="34"/>
      <c r="B21" s="101"/>
      <c r="C21" s="77"/>
      <c r="D21" s="99"/>
      <c r="E21" s="100"/>
      <c r="F21" s="301" t="str">
        <f t="shared" si="0"/>
        <v/>
      </c>
    </row>
    <row r="22" spans="1:6" ht="17.25" customHeight="1" x14ac:dyDescent="0.2">
      <c r="A22" s="34"/>
      <c r="B22" s="101"/>
      <c r="C22" s="77"/>
      <c r="D22" s="99"/>
      <c r="E22" s="100"/>
      <c r="F22" s="301" t="str">
        <f t="shared" si="0"/>
        <v/>
      </c>
    </row>
    <row r="23" spans="1:6" ht="17.25" customHeight="1" x14ac:dyDescent="0.2">
      <c r="A23" s="34"/>
      <c r="B23" s="101"/>
      <c r="C23" s="77"/>
      <c r="D23" s="99"/>
      <c r="E23" s="100"/>
      <c r="F23" s="301" t="str">
        <f t="shared" si="0"/>
        <v/>
      </c>
    </row>
    <row r="24" spans="1:6" ht="17.25" customHeight="1" thickBot="1" x14ac:dyDescent="0.25">
      <c r="A24" s="202"/>
      <c r="B24" s="230"/>
      <c r="C24" s="231"/>
      <c r="D24" s="232"/>
      <c r="E24" s="233"/>
      <c r="F24" s="303" t="str">
        <f t="shared" si="0"/>
        <v/>
      </c>
    </row>
    <row r="25" spans="1:6" ht="17.25" customHeight="1" thickTop="1" thickBot="1" x14ac:dyDescent="0.25">
      <c r="A25" s="406" t="s">
        <v>108</v>
      </c>
      <c r="B25" s="408"/>
      <c r="C25" s="408"/>
      <c r="D25" s="408"/>
      <c r="E25" s="408"/>
      <c r="F25" s="227">
        <f>SUM(F4:F24)</f>
        <v>3000000</v>
      </c>
    </row>
    <row r="26" spans="1:6" ht="17.25" customHeight="1" x14ac:dyDescent="0.2">
      <c r="A26" s="18"/>
      <c r="B26" s="18"/>
      <c r="C26" s="18"/>
      <c r="D26" s="18"/>
      <c r="E26" s="18"/>
      <c r="F26" s="15"/>
    </row>
    <row r="27" spans="1:6" ht="17.25" customHeight="1" x14ac:dyDescent="0.2">
      <c r="A27" s="7" t="s">
        <v>109</v>
      </c>
      <c r="C27" s="7"/>
      <c r="D27" s="7"/>
      <c r="E27" s="9"/>
      <c r="F27" s="1"/>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qF91mPhJA5hxHVtSFeQ0O25RNFlTXnq8D4fChYigadL2ItFIEKOxUt7IyySBvULu1mA/IrossmmbzKjmE9R9Lg==" saltValue="C3ClGcMyrk3ZsAlXRPxlNw==" spinCount="100000" sheet="1" formatCells="0" formatColumns="0" formatRows="0"/>
  <mergeCells count="5">
    <mergeCell ref="A25:E25"/>
    <mergeCell ref="C3:E3"/>
    <mergeCell ref="A3:A4"/>
    <mergeCell ref="B3:B4"/>
    <mergeCell ref="F3:F4"/>
  </mergeCells>
  <phoneticPr fontId="16"/>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3"/>
  <sheetViews>
    <sheetView topLeftCell="AF1" zoomScaleNormal="100" workbookViewId="0">
      <selection activeCell="AI14" sqref="AI14"/>
    </sheetView>
  </sheetViews>
  <sheetFormatPr defaultColWidth="9" defaultRowHeight="13.2" x14ac:dyDescent="0.2"/>
  <cols>
    <col min="1" max="1" width="5.44140625" style="14" customWidth="1"/>
    <col min="2" max="4" width="9" style="14"/>
    <col min="5" max="5" width="9.21875" style="14" customWidth="1"/>
    <col min="6" max="6" width="20.21875" style="14" customWidth="1"/>
    <col min="7" max="7" width="15.21875" style="14" customWidth="1"/>
    <col min="8" max="8" width="13.21875" style="14" customWidth="1"/>
    <col min="9" max="10" width="15.77734375" style="14" customWidth="1"/>
    <col min="11" max="11" width="23" style="14" customWidth="1"/>
    <col min="12" max="14" width="42.77734375" style="14" customWidth="1"/>
    <col min="15" max="15" width="29.21875" style="14" customWidth="1"/>
    <col min="16" max="16" width="18.44140625" style="14" customWidth="1"/>
    <col min="17" max="17" width="22" style="14" customWidth="1"/>
    <col min="18" max="18" width="20.44140625" style="14" customWidth="1"/>
    <col min="19" max="19" width="25.44140625" style="14" customWidth="1"/>
    <col min="20" max="21" width="20.77734375" style="14" customWidth="1"/>
    <col min="22" max="23" width="22.21875" style="14" customWidth="1"/>
    <col min="24" max="24" width="17" style="14" customWidth="1"/>
    <col min="25" max="25" width="15.77734375" style="14" customWidth="1"/>
    <col min="26" max="27" width="16.44140625" style="14" customWidth="1"/>
    <col min="28" max="30" width="16.77734375" style="14" customWidth="1"/>
    <col min="31" max="32" width="15.44140625" style="14" customWidth="1"/>
    <col min="33" max="33" width="12.21875" style="14" customWidth="1"/>
    <col min="34" max="34" width="13.21875" style="14" customWidth="1"/>
    <col min="35" max="35" width="13" style="14" customWidth="1"/>
    <col min="36" max="37" width="12.21875" style="14" customWidth="1"/>
    <col min="38" max="38" width="9.44140625" style="14" customWidth="1"/>
    <col min="39" max="40" width="12.21875" style="14" customWidth="1"/>
    <col min="41" max="41" width="73.77734375" style="14" customWidth="1"/>
    <col min="42" max="42" width="15.44140625" style="14" customWidth="1"/>
    <col min="43" max="43" width="12.44140625" style="14" customWidth="1"/>
    <col min="44" max="44" width="36.44140625" style="14" customWidth="1"/>
    <col min="45" max="45" width="16.44140625" style="14" customWidth="1"/>
    <col min="46" max="46" width="17.21875" style="14" customWidth="1"/>
    <col min="47" max="47" width="17.44140625" style="14" customWidth="1"/>
    <col min="48" max="48" width="17.21875" style="14" customWidth="1"/>
    <col min="49" max="49" width="26.44140625" style="14" customWidth="1"/>
    <col min="50" max="50" width="14.21875" style="14" customWidth="1"/>
    <col min="51" max="51" width="33.44140625" style="14" customWidth="1"/>
    <col min="52" max="52" width="20.77734375" style="14" customWidth="1"/>
    <col min="53" max="53" width="21" style="14" customWidth="1"/>
    <col min="54" max="54" width="20.44140625" style="14" customWidth="1"/>
    <col min="55" max="55" width="16.21875" style="14" customWidth="1"/>
    <col min="56" max="56" width="23.21875" style="14" customWidth="1"/>
    <col min="57" max="57" width="28.44140625" style="14" customWidth="1"/>
    <col min="58" max="58" width="19.44140625" style="14" customWidth="1"/>
    <col min="59" max="59" width="17.21875" style="14" customWidth="1"/>
    <col min="60" max="60" width="16.44140625" style="14" customWidth="1"/>
    <col min="61" max="61" width="20.21875" style="14" customWidth="1"/>
    <col min="62" max="62" width="20.77734375" style="14" customWidth="1"/>
    <col min="63" max="63" width="21" style="14" customWidth="1"/>
    <col min="64" max="64" width="20.44140625" style="14" customWidth="1"/>
    <col min="65" max="65" width="16.21875" style="14" customWidth="1"/>
    <col min="66" max="66" width="23.21875" style="14" customWidth="1"/>
    <col min="67" max="67" width="28.44140625" style="14" customWidth="1"/>
    <col min="68" max="68" width="19.44140625" style="14" customWidth="1"/>
    <col min="69" max="69" width="17.21875" style="14" customWidth="1"/>
    <col min="70" max="70" width="16.44140625" style="14" customWidth="1"/>
    <col min="71" max="71" width="20.21875" style="14" customWidth="1"/>
    <col min="72" max="72" width="22.77734375" style="14" customWidth="1"/>
    <col min="73" max="73" width="3.77734375" style="14" customWidth="1"/>
    <col min="74" max="16384" width="9" style="14"/>
  </cols>
  <sheetData>
    <row r="1" spans="1:72" s="129" customFormat="1" ht="39" customHeight="1" thickTop="1" x14ac:dyDescent="0.2">
      <c r="A1" s="325" t="s">
        <v>15</v>
      </c>
      <c r="B1" s="186" t="s">
        <v>16</v>
      </c>
      <c r="C1" s="187" t="s">
        <v>17</v>
      </c>
      <c r="D1" s="187" t="s">
        <v>18</v>
      </c>
      <c r="E1" s="187" t="s">
        <v>18</v>
      </c>
      <c r="F1" s="107" t="s">
        <v>19</v>
      </c>
      <c r="G1" s="108" t="s">
        <v>20</v>
      </c>
      <c r="H1" s="109" t="s">
        <v>21</v>
      </c>
      <c r="I1" s="110" t="s">
        <v>22</v>
      </c>
      <c r="J1" s="114" t="s">
        <v>23</v>
      </c>
      <c r="K1" s="111" t="s">
        <v>235</v>
      </c>
      <c r="L1" s="112" t="s">
        <v>234</v>
      </c>
      <c r="M1" s="113" t="s">
        <v>24</v>
      </c>
      <c r="N1" s="114" t="s">
        <v>23</v>
      </c>
      <c r="O1" s="115" t="s">
        <v>236</v>
      </c>
      <c r="P1" s="115" t="s">
        <v>25</v>
      </c>
      <c r="Q1" s="112" t="s">
        <v>237</v>
      </c>
      <c r="R1" s="112" t="s">
        <v>238</v>
      </c>
      <c r="S1" s="112" t="s">
        <v>239</v>
      </c>
      <c r="T1" s="112" t="s">
        <v>240</v>
      </c>
      <c r="U1" s="112" t="s">
        <v>241</v>
      </c>
      <c r="V1" s="112" t="s">
        <v>242</v>
      </c>
      <c r="W1" s="115" t="s">
        <v>26</v>
      </c>
      <c r="X1" s="112" t="s">
        <v>243</v>
      </c>
      <c r="Y1" s="112" t="s">
        <v>244</v>
      </c>
      <c r="Z1" s="112" t="s">
        <v>245</v>
      </c>
      <c r="AA1" s="112" t="s">
        <v>246</v>
      </c>
      <c r="AB1" s="112" t="s">
        <v>247</v>
      </c>
      <c r="AC1" s="115" t="s">
        <v>248</v>
      </c>
      <c r="AD1" s="115" t="s">
        <v>249</v>
      </c>
      <c r="AE1" s="112" t="s">
        <v>27</v>
      </c>
      <c r="AF1" s="116" t="s">
        <v>23</v>
      </c>
      <c r="AG1" s="111" t="s">
        <v>28</v>
      </c>
      <c r="AH1" s="115" t="s">
        <v>29</v>
      </c>
      <c r="AI1" s="115" t="s">
        <v>30</v>
      </c>
      <c r="AJ1" s="115" t="s">
        <v>31</v>
      </c>
      <c r="AK1" s="115" t="s">
        <v>258</v>
      </c>
      <c r="AL1" s="112" t="s">
        <v>32</v>
      </c>
      <c r="AM1" s="112" t="s">
        <v>33</v>
      </c>
      <c r="AN1" s="112" t="s">
        <v>34</v>
      </c>
      <c r="AO1" s="112" t="s">
        <v>35</v>
      </c>
      <c r="AP1" s="116" t="s">
        <v>23</v>
      </c>
      <c r="AQ1" s="117" t="s">
        <v>250</v>
      </c>
      <c r="AR1" s="118" t="s">
        <v>251</v>
      </c>
      <c r="AS1" s="118" t="s">
        <v>252</v>
      </c>
      <c r="AT1" s="119" t="s">
        <v>253</v>
      </c>
      <c r="AU1" s="119" t="s">
        <v>36</v>
      </c>
      <c r="AV1" s="119" t="s">
        <v>37</v>
      </c>
      <c r="AW1" s="119" t="s">
        <v>254</v>
      </c>
      <c r="AX1" s="120" t="s">
        <v>38</v>
      </c>
      <c r="AY1" s="121" t="s">
        <v>39</v>
      </c>
      <c r="AZ1" s="121" t="s">
        <v>40</v>
      </c>
      <c r="BA1" s="122" t="s">
        <v>41</v>
      </c>
      <c r="BB1" s="122" t="s">
        <v>36</v>
      </c>
      <c r="BC1" s="122" t="s">
        <v>37</v>
      </c>
      <c r="BD1" s="122" t="s">
        <v>42</v>
      </c>
      <c r="BE1" s="130" t="s">
        <v>43</v>
      </c>
      <c r="BF1" s="123" t="s">
        <v>44</v>
      </c>
      <c r="BG1" s="123" t="s">
        <v>36</v>
      </c>
      <c r="BH1" s="123" t="s">
        <v>37</v>
      </c>
      <c r="BI1" s="123" t="s">
        <v>45</v>
      </c>
      <c r="BJ1" s="124" t="s">
        <v>46</v>
      </c>
      <c r="BK1" s="124" t="s">
        <v>47</v>
      </c>
      <c r="BL1" s="125" t="s">
        <v>36</v>
      </c>
      <c r="BM1" s="125" t="s">
        <v>37</v>
      </c>
      <c r="BN1" s="125" t="s">
        <v>48</v>
      </c>
      <c r="BO1" s="126" t="s">
        <v>49</v>
      </c>
      <c r="BP1" s="126" t="s">
        <v>50</v>
      </c>
      <c r="BQ1" s="127" t="s">
        <v>36</v>
      </c>
      <c r="BR1" s="127" t="s">
        <v>37</v>
      </c>
      <c r="BS1" s="126" t="s">
        <v>51</v>
      </c>
      <c r="BT1" s="128" t="s">
        <v>52</v>
      </c>
    </row>
    <row r="2" spans="1:72" s="142" customFormat="1" ht="17.25" customHeight="1" x14ac:dyDescent="0.2">
      <c r="A2" s="131">
        <v>1</v>
      </c>
      <c r="B2" s="186" t="s">
        <v>53</v>
      </c>
      <c r="C2" s="186" t="s">
        <v>53</v>
      </c>
      <c r="D2" s="186" t="s">
        <v>53</v>
      </c>
      <c r="E2" s="186" t="s">
        <v>53</v>
      </c>
      <c r="F2" s="132" t="str">
        <f>【鑑】経費等内訳書!F1</f>
        <v>AMED記入</v>
      </c>
      <c r="G2" s="326" t="s">
        <v>54</v>
      </c>
      <c r="H2" s="327" t="s">
        <v>54</v>
      </c>
      <c r="I2" s="328" t="s">
        <v>54</v>
      </c>
      <c r="J2" s="133"/>
      <c r="K2" s="133" t="str">
        <f>IF(【鑑】経費等内訳書!B3="","",【鑑】経費等内訳書!B3)</f>
        <v/>
      </c>
      <c r="L2" s="134" t="str">
        <f>IF(【鑑】経費等内訳書!B7="","",【鑑】経費等内訳書!B7)</f>
        <v/>
      </c>
      <c r="M2" s="133" t="str">
        <f>IF(【鑑】経費等内訳書!B8="","",【鑑】経費等内訳書!B8)</f>
        <v/>
      </c>
      <c r="N2" s="133"/>
      <c r="O2" s="134" t="str">
        <f>IF(【鑑】経費等内訳書!B9="","",【鑑】経費等内訳書!B9)</f>
        <v/>
      </c>
      <c r="P2" s="134" t="str">
        <f>IF(【鑑】経費等内訳書!B16="","",【鑑】経費等内訳書!B16)</f>
        <v/>
      </c>
      <c r="Q2" s="134" t="str">
        <f>IF(【鑑】経費等内訳書!B14="","",【鑑】経費等内訳書!B14)</f>
        <v/>
      </c>
      <c r="R2" s="309" t="str">
        <f>IF(【鑑】経費等内訳書!F14="","",【鑑】経費等内訳書!F14)</f>
        <v/>
      </c>
      <c r="S2" s="134" t="str">
        <f>IF(【鑑】経費等内訳書!B13="","",【鑑】経費等内訳書!B13)</f>
        <v/>
      </c>
      <c r="T2" s="135" t="str">
        <f>IF(【鑑】経費等内訳書!B15="","",【鑑】経費等内訳書!B15)</f>
        <v/>
      </c>
      <c r="U2" s="135" t="str">
        <f>IF(【鑑】経費等内訳書!F16="","",【鑑】経費等内訳書!F16)</f>
        <v/>
      </c>
      <c r="V2" s="135" t="str">
        <f>IF(【鑑】経費等内訳書!F15="","",【鑑】経費等内訳書!F15)</f>
        <v/>
      </c>
      <c r="W2" s="329" t="str">
        <f>IF(【鑑】経費等内訳書!B10="","",【鑑】経費等内訳書!B10)</f>
        <v/>
      </c>
      <c r="X2" s="184" t="str">
        <f>IF(【鑑】経費等内訳書!B11="","",【鑑】経費等内訳書!B11)</f>
        <v/>
      </c>
      <c r="Y2" s="184" t="str">
        <f>IF(【鑑】経費等内訳書!B12="","",【鑑】経費等内訳書!B12)</f>
        <v/>
      </c>
      <c r="Z2" s="184" t="str">
        <f>IF(【鑑】経費等内訳書!E12="","",【鑑】経費等内訳書!E12)</f>
        <v/>
      </c>
      <c r="AA2" s="184" t="str">
        <f>IF(【鑑】経費等内訳書!E11="","",【鑑】経費等内訳書!E11)</f>
        <v/>
      </c>
      <c r="AB2" s="136" t="str">
        <f>IF(【鑑】経費等内訳書!B4="","",【鑑】経費等内訳書!B4)</f>
        <v/>
      </c>
      <c r="AC2" s="137" t="str">
        <f>IF(【鑑】経費等内訳書!B5="","",【鑑】経費等内訳書!B5)</f>
        <v/>
      </c>
      <c r="AD2" s="137" t="str">
        <f>IF(【鑑】経費等内訳書!B6="","",【鑑】経費等内訳書!B6)</f>
        <v/>
      </c>
      <c r="AE2" s="136">
        <f>SUM(AG2:AJ2,AM2,AN2)</f>
        <v>22799998</v>
      </c>
      <c r="AF2" s="136"/>
      <c r="AG2" s="138">
        <f>IF(【鑑】経費等内訳書!G21="","",【鑑】経費等内訳書!G21)</f>
        <v>2439204</v>
      </c>
      <c r="AH2" s="138">
        <f>IF(【鑑】経費等内訳書!G23="","",【鑑】経費等内訳書!G23)</f>
        <v>273333</v>
      </c>
      <c r="AI2" s="138">
        <f>IF(【鑑】経費等内訳書!G24="","",【鑑】経費等内訳書!G24)</f>
        <v>12555462</v>
      </c>
      <c r="AJ2" s="138">
        <f>IF(【鑑】経費等内訳書!G26="","",【鑑】経費等内訳書!G26)</f>
        <v>732000</v>
      </c>
      <c r="AK2" s="138">
        <f>IF(【鑑】経費等内訳書!G27="","",【鑑】経費等内訳書!G27)</f>
        <v>15999999</v>
      </c>
      <c r="AL2" s="138">
        <f>IF(【鑑】経費等内訳書!C28="","",【鑑】経費等内訳書!C28)</f>
        <v>30</v>
      </c>
      <c r="AM2" s="136">
        <f>IF(【鑑】経費等内訳書!G28="","",【鑑】経費等内訳書!G28)</f>
        <v>4799999</v>
      </c>
      <c r="AN2" s="136">
        <f>IF(【鑑】経費等内訳書!G29="","",【鑑】経費等内訳書!G29)</f>
        <v>2000000</v>
      </c>
      <c r="AO2" s="136" t="str">
        <f>IF(【鑑】経費等内訳書!B17="","",【鑑】経費等内訳書!B17)</f>
        <v/>
      </c>
      <c r="AP2" s="136"/>
      <c r="AQ2" s="139" t="str">
        <f>IF(【鑑】経費等内訳書!E34="","",【鑑】経費等内訳書!E34)</f>
        <v/>
      </c>
      <c r="AR2" s="134" t="str">
        <f>IF(【鑑】経費等内訳書!F34="","",【鑑】経費等内訳書!F34)</f>
        <v/>
      </c>
      <c r="AS2" s="140" t="str">
        <f>IF(【鑑】経費等内訳書!B34="","",【鑑】経費等内訳書!B34)</f>
        <v/>
      </c>
      <c r="AT2" s="140" t="str">
        <f>IF(【鑑】経費等内訳書!A34="","",【鑑】経費等内訳書!A34)</f>
        <v/>
      </c>
      <c r="AU2" s="140" t="str">
        <f>IF(【鑑】経費等内訳書!A36="","",【鑑】経費等内訳書!A36)</f>
        <v/>
      </c>
      <c r="AV2" s="140" t="str">
        <f>IF(【鑑】経費等内訳書!B36="","",【鑑】経費等内訳書!B36)</f>
        <v/>
      </c>
      <c r="AW2" s="135" t="str">
        <f>IF(【鑑】経費等内訳書!E36="","",【鑑】経費等内訳書!E36)</f>
        <v/>
      </c>
      <c r="AX2" s="134" t="str">
        <f>IF(【鑑】経費等内訳書!E40="","",【鑑】経費等内訳書!E40)</f>
        <v/>
      </c>
      <c r="AY2" s="134" t="str">
        <f>IF(【鑑】経費等内訳書!F40="","",【鑑】経費等内訳書!F40)</f>
        <v/>
      </c>
      <c r="AZ2" s="140" t="str">
        <f>IF(【鑑】経費等内訳書!B40="","",【鑑】経費等内訳書!B40)</f>
        <v/>
      </c>
      <c r="BA2" s="140" t="str">
        <f>IF(【鑑】経費等内訳書!A40="","",【鑑】経費等内訳書!A40)</f>
        <v/>
      </c>
      <c r="BB2" s="140" t="str">
        <f>IF(【鑑】経費等内訳書!A42="","",【鑑】経費等内訳書!A42)</f>
        <v/>
      </c>
      <c r="BC2" s="135" t="str">
        <f>IF(【鑑】経費等内訳書!B42="","",【鑑】経費等内訳書!B42)</f>
        <v/>
      </c>
      <c r="BD2" s="134" t="str">
        <f>IF(【鑑】経費等内訳書!E42="","",【鑑】経費等内訳書!E42)</f>
        <v/>
      </c>
      <c r="BE2" s="140" t="str">
        <f>IF(【鑑】経費等内訳書!B46="","",【鑑】経費等内訳書!B46)</f>
        <v/>
      </c>
      <c r="BF2" s="140" t="str">
        <f>IF(【鑑】経費等内訳書!A46="","",【鑑】経費等内訳書!A46)</f>
        <v/>
      </c>
      <c r="BG2" s="140" t="str">
        <f>IF(【鑑】経費等内訳書!A48="","",【鑑】経費等内訳書!A48)</f>
        <v/>
      </c>
      <c r="BH2" s="140" t="str">
        <f>IF(【鑑】経費等内訳書!B48="","",【鑑】経費等内訳書!B48)</f>
        <v/>
      </c>
      <c r="BI2" s="134" t="str">
        <f>IF(【鑑】経費等内訳書!E48="","",【鑑】経費等内訳書!E48)</f>
        <v/>
      </c>
      <c r="BJ2" s="140" t="str">
        <f>IF(【鑑】経費等内訳書!B52="","",【鑑】経費等内訳書!B52)</f>
        <v/>
      </c>
      <c r="BK2" s="140" t="str">
        <f>IF(【鑑】経費等内訳書!A52="","",【鑑】経費等内訳書!A52)</f>
        <v/>
      </c>
      <c r="BL2" s="330" t="str">
        <f>IF(【鑑】経費等内訳書!A54="","",【鑑】経費等内訳書!A54)</f>
        <v/>
      </c>
      <c r="BM2" s="331" t="str">
        <f>IF(【鑑】経費等内訳書!B54="","",【鑑】経費等内訳書!B54)</f>
        <v/>
      </c>
      <c r="BN2" s="134" t="str">
        <f>IF(【鑑】経費等内訳書!E54="","",【鑑】経費等内訳書!E54)</f>
        <v/>
      </c>
      <c r="BO2" s="140" t="str">
        <f>IF(【鑑】経費等内訳書!B58="","",【鑑】経費等内訳書!B58)</f>
        <v/>
      </c>
      <c r="BP2" s="140" t="str">
        <f>IF(【鑑】経費等内訳書!A58="","",【鑑】経費等内訳書!A58)</f>
        <v/>
      </c>
      <c r="BQ2" s="330" t="str">
        <f>IF(【鑑】経費等内訳書!A60="","",【鑑】経費等内訳書!A60)</f>
        <v/>
      </c>
      <c r="BR2" s="140" t="str">
        <f>IF(【鑑】経費等内訳書!B60="","",【鑑】経費等内訳書!B60)</f>
        <v/>
      </c>
      <c r="BS2" s="134" t="str">
        <f>IF(【鑑】経費等内訳書!E60="","",【鑑】経費等内訳書!E60)</f>
        <v/>
      </c>
      <c r="BT2" s="141"/>
    </row>
    <row r="3" spans="1:72" ht="17.25" customHeight="1" x14ac:dyDescent="0.2">
      <c r="U3" s="332"/>
      <c r="V3" s="332"/>
      <c r="AE3" s="332"/>
      <c r="AF3" s="332"/>
      <c r="AP3" s="332"/>
    </row>
  </sheetData>
  <sheetProtection algorithmName="SHA-512" hashValue="CxQlif9O418khJaJSNubIXfmf8umogw6VIykDkMyO7ReBRpXYRZFOp+Gd5EpwImfSblFEjvy16DgZZkccWzvDg==" saltValue="1aD3a3vlj2xzTeDWl9mDGw==" spinCount="100000" sheet="1" objects="1" scenarios="1"/>
  <phoneticPr fontId="27"/>
  <pageMargins left="0.31496062992125984" right="0" top="0.74803149606299213" bottom="0.74803149606299213" header="0.31496062992125984" footer="0.31496062992125984"/>
  <pageSetup paperSize="8" scale="31" fitToWidth="2" fitToHeight="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H63"/>
  <sheetViews>
    <sheetView tabSelected="1" view="pageBreakPreview" zoomScaleNormal="100" zoomScaleSheetLayoutView="100" workbookViewId="0"/>
  </sheetViews>
  <sheetFormatPr defaultColWidth="9.44140625" defaultRowHeight="18" customHeight="1" x14ac:dyDescent="0.2"/>
  <cols>
    <col min="1" max="1" width="32.44140625" style="235" customWidth="1"/>
    <col min="2" max="2" width="17.21875" style="235" customWidth="1"/>
    <col min="3" max="3" width="6.44140625" style="235" customWidth="1"/>
    <col min="4" max="4" width="3.21875" style="235" customWidth="1"/>
    <col min="5" max="5" width="25.44140625" style="235" customWidth="1"/>
    <col min="6" max="6" width="26.44140625" style="235" customWidth="1"/>
    <col min="7" max="7" width="17.21875" style="235" customWidth="1"/>
    <col min="8" max="16" width="9.44140625" style="235"/>
    <col min="17" max="17" width="10.33203125" style="235" customWidth="1"/>
    <col min="18" max="18" width="9.44140625" style="235" customWidth="1"/>
    <col min="19" max="16384" width="9.44140625" style="235"/>
  </cols>
  <sheetData>
    <row r="1" spans="1:7" ht="18" customHeight="1" x14ac:dyDescent="0.2">
      <c r="A1" s="324" t="s">
        <v>55</v>
      </c>
      <c r="B1" s="314"/>
      <c r="E1" s="234" t="s">
        <v>56</v>
      </c>
      <c r="F1" s="286" t="s">
        <v>57</v>
      </c>
      <c r="G1" s="236"/>
    </row>
    <row r="2" spans="1:7" ht="18" customHeight="1" x14ac:dyDescent="0.2">
      <c r="A2" s="395" t="s">
        <v>58</v>
      </c>
      <c r="B2" s="395"/>
      <c r="E2" s="234" t="s">
        <v>59</v>
      </c>
      <c r="F2" s="323" t="s">
        <v>53</v>
      </c>
    </row>
    <row r="3" spans="1:7" ht="18" customHeight="1" x14ac:dyDescent="0.2">
      <c r="A3" s="337" t="s">
        <v>218</v>
      </c>
      <c r="B3" s="396"/>
      <c r="C3" s="396"/>
      <c r="D3" s="396"/>
      <c r="E3" s="396"/>
      <c r="F3" s="397"/>
      <c r="G3" s="237"/>
    </row>
    <row r="4" spans="1:7" ht="18" customHeight="1" x14ac:dyDescent="0.2">
      <c r="A4" s="338" t="s">
        <v>219</v>
      </c>
      <c r="B4" s="398"/>
      <c r="C4" s="399"/>
      <c r="D4" s="399"/>
      <c r="E4" s="399"/>
      <c r="F4" s="400"/>
      <c r="G4" s="237"/>
    </row>
    <row r="5" spans="1:7" ht="18" customHeight="1" x14ac:dyDescent="0.2">
      <c r="A5" s="338" t="s">
        <v>220</v>
      </c>
      <c r="B5" s="398"/>
      <c r="C5" s="399"/>
      <c r="D5" s="399"/>
      <c r="E5" s="399"/>
      <c r="F5" s="400"/>
      <c r="G5" s="238"/>
    </row>
    <row r="6" spans="1:7" ht="18" customHeight="1" x14ac:dyDescent="0.2">
      <c r="A6" s="338" t="s">
        <v>221</v>
      </c>
      <c r="B6" s="398"/>
      <c r="C6" s="399"/>
      <c r="D6" s="399"/>
      <c r="E6" s="399"/>
      <c r="F6" s="400"/>
      <c r="G6" s="238"/>
    </row>
    <row r="7" spans="1:7" ht="18" customHeight="1" x14ac:dyDescent="0.2">
      <c r="A7" s="337" t="s">
        <v>217</v>
      </c>
      <c r="B7" s="366"/>
      <c r="C7" s="366"/>
      <c r="D7" s="366"/>
      <c r="E7" s="366"/>
      <c r="F7" s="366"/>
      <c r="G7" s="238"/>
    </row>
    <row r="8" spans="1:7" ht="18" customHeight="1" x14ac:dyDescent="0.2">
      <c r="A8" s="337" t="s">
        <v>60</v>
      </c>
      <c r="B8" s="366"/>
      <c r="C8" s="366"/>
      <c r="D8" s="366"/>
      <c r="E8" s="366"/>
      <c r="F8" s="366"/>
      <c r="G8" s="238"/>
    </row>
    <row r="9" spans="1:7" ht="18" customHeight="1" x14ac:dyDescent="0.2">
      <c r="A9" s="337" t="s">
        <v>222</v>
      </c>
      <c r="B9" s="366"/>
      <c r="C9" s="366"/>
      <c r="D9" s="366"/>
      <c r="E9" s="366"/>
      <c r="F9" s="366"/>
      <c r="G9" s="238"/>
    </row>
    <row r="10" spans="1:7" ht="18" customHeight="1" x14ac:dyDescent="0.2">
      <c r="A10" s="337" t="s">
        <v>211</v>
      </c>
      <c r="B10" s="314"/>
      <c r="C10" s="239"/>
      <c r="D10" s="240"/>
      <c r="E10" s="240"/>
      <c r="F10" s="310"/>
      <c r="G10" s="238"/>
    </row>
    <row r="11" spans="1:7" ht="18" customHeight="1" x14ac:dyDescent="0.2">
      <c r="A11" s="337" t="s">
        <v>223</v>
      </c>
      <c r="B11" s="393"/>
      <c r="C11" s="393"/>
      <c r="D11" s="241" t="s">
        <v>61</v>
      </c>
      <c r="E11" s="315"/>
      <c r="F11" s="242"/>
      <c r="G11" s="242"/>
    </row>
    <row r="12" spans="1:7" ht="18" customHeight="1" x14ac:dyDescent="0.2">
      <c r="A12" s="337" t="s">
        <v>224</v>
      </c>
      <c r="B12" s="393"/>
      <c r="C12" s="393"/>
      <c r="D12" s="241" t="s">
        <v>61</v>
      </c>
      <c r="E12" s="315"/>
      <c r="F12" s="242"/>
      <c r="G12" s="242"/>
    </row>
    <row r="13" spans="1:7" ht="18" customHeight="1" x14ac:dyDescent="0.2">
      <c r="A13" s="337" t="s">
        <v>225</v>
      </c>
      <c r="B13" s="394"/>
      <c r="C13" s="394"/>
      <c r="D13" s="394"/>
      <c r="E13" s="394"/>
      <c r="F13" s="394"/>
      <c r="G13" s="243"/>
    </row>
    <row r="14" spans="1:7" ht="18" customHeight="1" thickBot="1" x14ac:dyDescent="0.25">
      <c r="A14" s="337" t="s">
        <v>226</v>
      </c>
      <c r="B14" s="374"/>
      <c r="C14" s="375"/>
      <c r="D14" s="375"/>
      <c r="E14" s="340" t="s">
        <v>228</v>
      </c>
      <c r="F14" s="317"/>
      <c r="G14" s="244"/>
    </row>
    <row r="15" spans="1:7" ht="18" customHeight="1" thickTop="1" x14ac:dyDescent="0.2">
      <c r="A15" s="339" t="s">
        <v>227</v>
      </c>
      <c r="B15" s="367"/>
      <c r="C15" s="364"/>
      <c r="D15" s="364"/>
      <c r="E15" s="341" t="s">
        <v>229</v>
      </c>
      <c r="F15" s="316"/>
      <c r="G15" s="243"/>
    </row>
    <row r="16" spans="1:7" ht="18" customHeight="1" x14ac:dyDescent="0.2">
      <c r="A16" s="312" t="s">
        <v>62</v>
      </c>
      <c r="B16" s="376"/>
      <c r="C16" s="377"/>
      <c r="D16" s="377"/>
      <c r="E16" s="341" t="s">
        <v>230</v>
      </c>
      <c r="F16" s="318"/>
      <c r="G16" s="243"/>
    </row>
    <row r="17" spans="1:8" ht="96" customHeight="1" x14ac:dyDescent="0.2">
      <c r="A17" s="245" t="s">
        <v>63</v>
      </c>
      <c r="B17" s="373"/>
      <c r="C17" s="373"/>
      <c r="D17" s="373"/>
      <c r="E17" s="373"/>
      <c r="F17" s="373"/>
      <c r="G17" s="313"/>
    </row>
    <row r="18" spans="1:8" ht="18" customHeight="1" x14ac:dyDescent="0.2">
      <c r="A18" s="235" t="s">
        <v>64</v>
      </c>
      <c r="B18" s="237"/>
      <c r="C18" s="237"/>
      <c r="D18" s="237"/>
      <c r="E18" s="287"/>
      <c r="F18" s="287"/>
      <c r="G18" s="234"/>
    </row>
    <row r="19" spans="1:8" ht="18" customHeight="1" thickBot="1" x14ac:dyDescent="0.25">
      <c r="B19" s="247" t="s">
        <v>65</v>
      </c>
      <c r="C19" s="278">
        <v>2</v>
      </c>
      <c r="D19" s="235" t="s">
        <v>66</v>
      </c>
      <c r="E19" s="279">
        <v>3</v>
      </c>
      <c r="F19" s="234"/>
      <c r="G19" s="234" t="s">
        <v>67</v>
      </c>
    </row>
    <row r="20" spans="1:8" s="248" customFormat="1" ht="39" customHeight="1" thickBot="1" x14ac:dyDescent="0.25">
      <c r="A20" s="342" t="s">
        <v>214</v>
      </c>
      <c r="B20" s="380" t="s">
        <v>231</v>
      </c>
      <c r="C20" s="381"/>
      <c r="D20" s="382"/>
      <c r="E20" s="343" t="s">
        <v>232</v>
      </c>
      <c r="F20" s="344" t="s">
        <v>255</v>
      </c>
      <c r="G20" s="345" t="s">
        <v>256</v>
      </c>
      <c r="H20" s="13"/>
    </row>
    <row r="21" spans="1:8" ht="18" customHeight="1" x14ac:dyDescent="0.2">
      <c r="A21" s="249" t="s">
        <v>68</v>
      </c>
      <c r="B21" s="383" t="s">
        <v>69</v>
      </c>
      <c r="C21" s="384"/>
      <c r="D21" s="385"/>
      <c r="E21" s="250">
        <f>設備備品費!G30</f>
        <v>1500000</v>
      </c>
      <c r="F21" s="251">
        <f>SUM(E21:E22)</f>
        <v>3658806</v>
      </c>
      <c r="G21" s="251">
        <f>ROUNDDOWN(SUM(F21:F22)*C19/E19,0)</f>
        <v>2439204</v>
      </c>
    </row>
    <row r="22" spans="1:8" ht="18" customHeight="1" x14ac:dyDescent="0.2">
      <c r="A22" s="252"/>
      <c r="B22" s="386" t="s">
        <v>70</v>
      </c>
      <c r="C22" s="387"/>
      <c r="D22" s="388"/>
      <c r="E22" s="253">
        <f>消耗品費!F40</f>
        <v>2158806</v>
      </c>
      <c r="F22" s="254"/>
      <c r="G22" s="254"/>
    </row>
    <row r="23" spans="1:8" ht="18" customHeight="1" x14ac:dyDescent="0.2">
      <c r="A23" s="255" t="s">
        <v>71</v>
      </c>
      <c r="B23" s="386" t="s">
        <v>72</v>
      </c>
      <c r="C23" s="387"/>
      <c r="D23" s="388"/>
      <c r="E23" s="253">
        <f>旅費!L22</f>
        <v>410000</v>
      </c>
      <c r="F23" s="256">
        <f>E23</f>
        <v>410000</v>
      </c>
      <c r="G23" s="256">
        <f>ROUNDDOWN(F23*C19/E19,0)</f>
        <v>273333</v>
      </c>
    </row>
    <row r="24" spans="1:8" ht="18" customHeight="1" x14ac:dyDescent="0.2">
      <c r="A24" s="257" t="s">
        <v>73</v>
      </c>
      <c r="B24" s="386" t="s">
        <v>74</v>
      </c>
      <c r="C24" s="387"/>
      <c r="D24" s="388"/>
      <c r="E24" s="258">
        <f>'人件費 (実績単価)'!I26+'人件費（健保等級）'!I26</f>
        <v>18821194</v>
      </c>
      <c r="F24" s="259">
        <f>SUM(E24:E25)</f>
        <v>18833194</v>
      </c>
      <c r="G24" s="259">
        <f>ROUNDDOWN(SUM(F24:F25)*C19/E19,0)</f>
        <v>12555462</v>
      </c>
    </row>
    <row r="25" spans="1:8" ht="18" customHeight="1" x14ac:dyDescent="0.2">
      <c r="A25" s="252"/>
      <c r="B25" s="386" t="s">
        <v>75</v>
      </c>
      <c r="C25" s="387"/>
      <c r="D25" s="388"/>
      <c r="E25" s="258">
        <f>謝金!E29</f>
        <v>12000</v>
      </c>
      <c r="F25" s="254"/>
      <c r="G25" s="254"/>
    </row>
    <row r="26" spans="1:8" ht="18" customHeight="1" x14ac:dyDescent="0.2">
      <c r="A26" s="257" t="s">
        <v>10</v>
      </c>
      <c r="B26" s="386" t="s">
        <v>10</v>
      </c>
      <c r="C26" s="387"/>
      <c r="D26" s="388"/>
      <c r="E26" s="253">
        <f>その他!F26</f>
        <v>1098000</v>
      </c>
      <c r="F26" s="259">
        <f>E26</f>
        <v>1098000</v>
      </c>
      <c r="G26" s="259">
        <f>ROUNDDOWN(F26*C19/E19,0)</f>
        <v>732000</v>
      </c>
    </row>
    <row r="27" spans="1:8" ht="18" customHeight="1" x14ac:dyDescent="0.2">
      <c r="A27" s="389" t="s">
        <v>76</v>
      </c>
      <c r="B27" s="390"/>
      <c r="C27" s="390"/>
      <c r="D27" s="391"/>
      <c r="E27" s="260">
        <f>SUM(E21:E26)</f>
        <v>24000000</v>
      </c>
      <c r="F27" s="256">
        <f>E27</f>
        <v>24000000</v>
      </c>
      <c r="G27" s="256">
        <f>G21+G23+G24+G26</f>
        <v>15999999</v>
      </c>
    </row>
    <row r="28" spans="1:8" ht="18" customHeight="1" thickBot="1" x14ac:dyDescent="0.25">
      <c r="A28" s="257" t="s">
        <v>210</v>
      </c>
      <c r="B28" s="261" t="s">
        <v>77</v>
      </c>
      <c r="C28" s="280">
        <v>30</v>
      </c>
      <c r="D28" s="262" t="s">
        <v>78</v>
      </c>
      <c r="E28" s="263"/>
      <c r="F28" s="264">
        <f>ROUNDDOWN(F27*C28/100,0)</f>
        <v>7200000</v>
      </c>
      <c r="G28" s="264">
        <f>ROUNDDOWN(G27*C28/100,0)</f>
        <v>4799999</v>
      </c>
    </row>
    <row r="29" spans="1:8" ht="18" customHeight="1" thickBot="1" x14ac:dyDescent="0.25">
      <c r="A29" s="290" t="s">
        <v>13</v>
      </c>
      <c r="B29" s="291"/>
      <c r="C29" s="292"/>
      <c r="D29" s="293"/>
      <c r="E29" s="294">
        <f>委託費!F25</f>
        <v>3000000</v>
      </c>
      <c r="F29" s="295">
        <f>E29</f>
        <v>3000000</v>
      </c>
      <c r="G29" s="296">
        <f>ROUNDDOWN(F29*C19/E19,0)</f>
        <v>2000000</v>
      </c>
    </row>
    <row r="30" spans="1:8" ht="18" customHeight="1" thickTop="1" thickBot="1" x14ac:dyDescent="0.25">
      <c r="A30" s="371" t="s">
        <v>79</v>
      </c>
      <c r="B30" s="372"/>
      <c r="C30" s="265"/>
      <c r="D30" s="265"/>
      <c r="E30" s="266"/>
      <c r="F30" s="267">
        <f>F27+F28+F29</f>
        <v>34200000</v>
      </c>
      <c r="G30" s="268">
        <f>G27+G28+G29</f>
        <v>22799998</v>
      </c>
    </row>
    <row r="31" spans="1:8" ht="18" customHeight="1" x14ac:dyDescent="0.2">
      <c r="A31" s="269"/>
      <c r="B31" s="269"/>
      <c r="C31" s="269"/>
      <c r="D31" s="269"/>
      <c r="E31" s="270" t="s">
        <v>80</v>
      </c>
      <c r="F31" s="271">
        <f>F28/F27</f>
        <v>0.3</v>
      </c>
      <c r="G31" s="272"/>
    </row>
    <row r="32" spans="1:8" ht="18" customHeight="1" x14ac:dyDescent="0.2">
      <c r="A32" s="242" t="s">
        <v>233</v>
      </c>
      <c r="B32" s="269"/>
      <c r="C32" s="269"/>
      <c r="D32" s="269"/>
      <c r="E32" s="237"/>
      <c r="F32" s="237"/>
      <c r="G32" s="237"/>
    </row>
    <row r="33" spans="1:7" ht="18" customHeight="1" x14ac:dyDescent="0.2">
      <c r="A33" s="273" t="s">
        <v>81</v>
      </c>
      <c r="B33" s="354" t="s">
        <v>82</v>
      </c>
      <c r="C33" s="355"/>
      <c r="D33" s="356"/>
      <c r="E33" s="274" t="s">
        <v>83</v>
      </c>
      <c r="F33" s="274" t="s">
        <v>84</v>
      </c>
      <c r="G33" s="248"/>
    </row>
    <row r="34" spans="1:7" ht="18" customHeight="1" x14ac:dyDescent="0.2">
      <c r="A34" s="319"/>
      <c r="B34" s="359"/>
      <c r="C34" s="360"/>
      <c r="D34" s="361"/>
      <c r="E34" s="320"/>
      <c r="F34" s="368"/>
      <c r="G34" s="246"/>
    </row>
    <row r="35" spans="1:7" ht="18" customHeight="1" x14ac:dyDescent="0.2">
      <c r="A35" s="275" t="s">
        <v>85</v>
      </c>
      <c r="B35" s="362" t="s">
        <v>86</v>
      </c>
      <c r="C35" s="362"/>
      <c r="D35" s="362"/>
      <c r="E35" s="275" t="s">
        <v>87</v>
      </c>
      <c r="F35" s="369"/>
      <c r="G35" s="246"/>
    </row>
    <row r="36" spans="1:7" ht="18" customHeight="1" x14ac:dyDescent="0.2">
      <c r="A36" s="321"/>
      <c r="B36" s="363"/>
      <c r="C36" s="364"/>
      <c r="D36" s="365"/>
      <c r="E36" s="322"/>
      <c r="F36" s="370"/>
      <c r="G36" s="246"/>
    </row>
    <row r="37" spans="1:7" ht="18" customHeight="1" x14ac:dyDescent="0.2">
      <c r="A37" s="269"/>
      <c r="B37" s="269"/>
      <c r="C37" s="269"/>
      <c r="D37" s="269"/>
      <c r="E37" s="237"/>
      <c r="F37" s="237"/>
      <c r="G37" s="237"/>
    </row>
    <row r="38" spans="1:7" ht="18" customHeight="1" x14ac:dyDescent="0.2">
      <c r="A38" s="242" t="s">
        <v>88</v>
      </c>
      <c r="B38" s="269"/>
      <c r="C38" s="269"/>
      <c r="D38" s="269"/>
      <c r="E38" s="237"/>
      <c r="F38" s="237"/>
      <c r="G38" s="237"/>
    </row>
    <row r="39" spans="1:7" ht="18" customHeight="1" x14ac:dyDescent="0.2">
      <c r="A39" s="273" t="s">
        <v>81</v>
      </c>
      <c r="B39" s="354" t="s">
        <v>82</v>
      </c>
      <c r="C39" s="355"/>
      <c r="D39" s="356"/>
      <c r="E39" s="274" t="s">
        <v>83</v>
      </c>
      <c r="F39" s="274" t="s">
        <v>84</v>
      </c>
      <c r="G39" s="248"/>
    </row>
    <row r="40" spans="1:7" ht="18" customHeight="1" x14ac:dyDescent="0.2">
      <c r="A40" s="319"/>
      <c r="B40" s="359"/>
      <c r="C40" s="360"/>
      <c r="D40" s="361"/>
      <c r="E40" s="320"/>
      <c r="F40" s="368"/>
      <c r="G40" s="246"/>
    </row>
    <row r="41" spans="1:7" ht="18" customHeight="1" x14ac:dyDescent="0.2">
      <c r="A41" s="275" t="s">
        <v>85</v>
      </c>
      <c r="B41" s="362" t="s">
        <v>86</v>
      </c>
      <c r="C41" s="362"/>
      <c r="D41" s="362"/>
      <c r="E41" s="275" t="s">
        <v>89</v>
      </c>
      <c r="F41" s="369"/>
      <c r="G41" s="246"/>
    </row>
    <row r="42" spans="1:7" ht="18" customHeight="1" x14ac:dyDescent="0.2">
      <c r="A42" s="321"/>
      <c r="B42" s="363"/>
      <c r="C42" s="364"/>
      <c r="D42" s="365"/>
      <c r="E42" s="322"/>
      <c r="F42" s="370"/>
      <c r="G42" s="246"/>
    </row>
    <row r="43" spans="1:7" ht="18" customHeight="1" x14ac:dyDescent="0.2">
      <c r="A43" s="269"/>
      <c r="B43" s="269"/>
      <c r="C43" s="269"/>
      <c r="D43" s="269"/>
      <c r="E43" s="237"/>
      <c r="F43" s="237"/>
      <c r="G43" s="237"/>
    </row>
    <row r="44" spans="1:7" ht="18" customHeight="1" x14ac:dyDescent="0.2">
      <c r="A44" s="242" t="s">
        <v>90</v>
      </c>
      <c r="B44" s="269"/>
      <c r="C44" s="269"/>
      <c r="D44" s="269"/>
      <c r="E44" s="237"/>
      <c r="F44" s="237"/>
      <c r="G44" s="237"/>
    </row>
    <row r="45" spans="1:7" ht="18" customHeight="1" x14ac:dyDescent="0.2">
      <c r="A45" s="273" t="s">
        <v>81</v>
      </c>
      <c r="B45" s="354" t="s">
        <v>82</v>
      </c>
      <c r="C45" s="355"/>
      <c r="D45" s="356"/>
      <c r="E45" s="276"/>
      <c r="F45" s="248"/>
      <c r="G45" s="248"/>
    </row>
    <row r="46" spans="1:7" ht="18" customHeight="1" x14ac:dyDescent="0.2">
      <c r="A46" s="319"/>
      <c r="B46" s="359"/>
      <c r="C46" s="360"/>
      <c r="D46" s="361"/>
      <c r="E46" s="277"/>
      <c r="F46" s="357"/>
      <c r="G46" s="246"/>
    </row>
    <row r="47" spans="1:7" ht="18" customHeight="1" x14ac:dyDescent="0.2">
      <c r="A47" s="275" t="s">
        <v>85</v>
      </c>
      <c r="B47" s="362" t="s">
        <v>86</v>
      </c>
      <c r="C47" s="362"/>
      <c r="D47" s="362"/>
      <c r="E47" s="275" t="s">
        <v>89</v>
      </c>
      <c r="F47" s="358"/>
      <c r="G47" s="246"/>
    </row>
    <row r="48" spans="1:7" ht="18" customHeight="1" x14ac:dyDescent="0.2">
      <c r="A48" s="321"/>
      <c r="B48" s="363"/>
      <c r="C48" s="364"/>
      <c r="D48" s="365"/>
      <c r="E48" s="322"/>
      <c r="F48" s="358"/>
      <c r="G48" s="246"/>
    </row>
    <row r="49" spans="1:7" ht="18" customHeight="1" x14ac:dyDescent="0.2">
      <c r="A49" s="269"/>
      <c r="B49" s="269"/>
      <c r="C49" s="269"/>
      <c r="D49" s="269"/>
      <c r="E49" s="237"/>
      <c r="F49" s="237"/>
      <c r="G49" s="237"/>
    </row>
    <row r="50" spans="1:7" ht="18" customHeight="1" x14ac:dyDescent="0.2">
      <c r="A50" s="242" t="s">
        <v>259</v>
      </c>
      <c r="B50" s="269"/>
      <c r="C50" s="269"/>
      <c r="D50" s="269"/>
      <c r="E50" s="237"/>
      <c r="F50" s="237"/>
      <c r="G50" s="237"/>
    </row>
    <row r="51" spans="1:7" ht="18" customHeight="1" x14ac:dyDescent="0.2">
      <c r="A51" s="273" t="s">
        <v>81</v>
      </c>
      <c r="B51" s="354" t="s">
        <v>82</v>
      </c>
      <c r="C51" s="355"/>
      <c r="D51" s="356"/>
      <c r="E51" s="288" t="s">
        <v>91</v>
      </c>
      <c r="F51" s="248"/>
      <c r="G51" s="248"/>
    </row>
    <row r="52" spans="1:7" ht="18" customHeight="1" x14ac:dyDescent="0.2">
      <c r="A52" s="319"/>
      <c r="B52" s="359"/>
      <c r="C52" s="360"/>
      <c r="D52" s="361"/>
      <c r="E52" s="277"/>
      <c r="F52" s="357"/>
      <c r="G52" s="246"/>
    </row>
    <row r="53" spans="1:7" ht="18" customHeight="1" x14ac:dyDescent="0.2">
      <c r="A53" s="275" t="s">
        <v>85</v>
      </c>
      <c r="B53" s="362" t="s">
        <v>86</v>
      </c>
      <c r="C53" s="362"/>
      <c r="D53" s="362"/>
      <c r="E53" s="275" t="s">
        <v>87</v>
      </c>
      <c r="F53" s="358"/>
      <c r="G53" s="246"/>
    </row>
    <row r="54" spans="1:7" ht="18" customHeight="1" x14ac:dyDescent="0.2">
      <c r="A54" s="321"/>
      <c r="B54" s="363"/>
      <c r="C54" s="364"/>
      <c r="D54" s="365"/>
      <c r="E54" s="322"/>
      <c r="F54" s="358"/>
      <c r="G54" s="246"/>
    </row>
    <row r="55" spans="1:7" ht="18" customHeight="1" x14ac:dyDescent="0.2">
      <c r="A55" s="269"/>
      <c r="B55" s="269"/>
      <c r="C55" s="269"/>
      <c r="D55" s="269"/>
      <c r="E55" s="237"/>
      <c r="F55" s="237"/>
      <c r="G55" s="237"/>
    </row>
    <row r="56" spans="1:7" ht="18" customHeight="1" x14ac:dyDescent="0.2">
      <c r="A56" s="242" t="s">
        <v>260</v>
      </c>
      <c r="B56" s="269"/>
      <c r="C56" s="269"/>
      <c r="D56" s="269"/>
      <c r="E56" s="237"/>
      <c r="F56" s="237"/>
      <c r="G56" s="237"/>
    </row>
    <row r="57" spans="1:7" ht="18" customHeight="1" x14ac:dyDescent="0.2">
      <c r="A57" s="273" t="s">
        <v>81</v>
      </c>
      <c r="B57" s="354" t="s">
        <v>82</v>
      </c>
      <c r="C57" s="355"/>
      <c r="D57" s="356"/>
      <c r="E57" s="289" t="s">
        <v>92</v>
      </c>
      <c r="F57" s="248"/>
      <c r="G57" s="248"/>
    </row>
    <row r="58" spans="1:7" ht="18" customHeight="1" x14ac:dyDescent="0.2">
      <c r="A58" s="319"/>
      <c r="B58" s="359"/>
      <c r="C58" s="360"/>
      <c r="D58" s="361"/>
      <c r="E58" s="277"/>
      <c r="F58" s="357"/>
      <c r="G58" s="246"/>
    </row>
    <row r="59" spans="1:7" ht="18" customHeight="1" x14ac:dyDescent="0.2">
      <c r="A59" s="275" t="s">
        <v>85</v>
      </c>
      <c r="B59" s="362" t="s">
        <v>86</v>
      </c>
      <c r="C59" s="362"/>
      <c r="D59" s="362"/>
      <c r="E59" s="275" t="s">
        <v>89</v>
      </c>
      <c r="F59" s="358"/>
      <c r="G59" s="246"/>
    </row>
    <row r="60" spans="1:7" ht="18" customHeight="1" x14ac:dyDescent="0.2">
      <c r="A60" s="321"/>
      <c r="B60" s="363"/>
      <c r="C60" s="364"/>
      <c r="D60" s="365"/>
      <c r="E60" s="322"/>
      <c r="F60" s="358"/>
      <c r="G60" s="246"/>
    </row>
    <row r="61" spans="1:7" ht="18" customHeight="1" x14ac:dyDescent="0.2">
      <c r="A61" s="269"/>
      <c r="B61" s="269"/>
      <c r="C61" s="269"/>
      <c r="D61" s="269"/>
      <c r="E61" s="237"/>
      <c r="F61" s="237"/>
      <c r="G61" s="311"/>
    </row>
    <row r="62" spans="1:7" ht="18" customHeight="1" x14ac:dyDescent="0.2">
      <c r="A62" s="392"/>
      <c r="B62" s="392"/>
      <c r="C62" s="392"/>
      <c r="D62" s="392"/>
      <c r="E62" s="392"/>
      <c r="F62" s="237"/>
      <c r="G62" s="237"/>
    </row>
    <row r="63" spans="1:7" ht="18" customHeight="1" x14ac:dyDescent="0.2">
      <c r="A63" s="378"/>
      <c r="B63" s="379"/>
      <c r="C63" s="379"/>
      <c r="D63" s="379"/>
      <c r="E63" s="379"/>
    </row>
  </sheetData>
  <sheetProtection algorithmName="SHA-512" hashValue="KiomktkGZOv0LqJePxZKeb3vHREOX0wEp0jBuqwhQO7XZfXM7ZN75/jxS1NhJjiRrHw4jxZALeAFTseIpUuRbw==" saltValue="pZKWUcknv0WI2M6MhH8Kgg==" spinCount="100000" sheet="1" formatCells="0" formatColumns="0" formatRows="0"/>
  <protectedRanges>
    <protectedRange sqref="C19:E19" name="範囲1"/>
    <protectedRange sqref="C28:C29" name="範囲2"/>
  </protectedRanges>
  <mergeCells count="51">
    <mergeCell ref="B8:F8"/>
    <mergeCell ref="B11:C11"/>
    <mergeCell ref="B12:C12"/>
    <mergeCell ref="B13:F13"/>
    <mergeCell ref="A2:B2"/>
    <mergeCell ref="B3:F3"/>
    <mergeCell ref="B4:F4"/>
    <mergeCell ref="B5:F5"/>
    <mergeCell ref="B6:F6"/>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14:D14"/>
    <mergeCell ref="B16:D16"/>
    <mergeCell ref="B51:D51"/>
    <mergeCell ref="F52:F54"/>
    <mergeCell ref="B57:D57"/>
    <mergeCell ref="F58:F60"/>
    <mergeCell ref="B58:D58"/>
    <mergeCell ref="B59:D59"/>
    <mergeCell ref="B60:D60"/>
    <mergeCell ref="B52:D52"/>
    <mergeCell ref="B53:D53"/>
    <mergeCell ref="B54:D54"/>
  </mergeCells>
  <phoneticPr fontId="16"/>
  <dataValidations count="2">
    <dataValidation type="list" allowBlank="1" showInputMessage="1" showErrorMessage="1" sqref="F2" xr:uid="{9DB4F24C-9D22-40BF-B53D-D0F0002AA8D5}">
      <formula1>"AMED記入,当初予算,調整費(春),調整費(秋),調整費(冬),一次補正,二次補正,三次補正"</formula1>
    </dataValidation>
    <dataValidation allowBlank="1" showInputMessage="1" showErrorMessage="1" prompt="※「研究機関の代表者」は「申請者(機関の代表者)」の情報を記載してください" sqref="B4:F6" xr:uid="{CCE9AC8F-2CF1-4098-A55F-14C9B9BF7510}"/>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ignoredErrors>
    <ignoredError sqref="D12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H34"/>
  <sheetViews>
    <sheetView zoomScaleNormal="100" workbookViewId="0">
      <selection activeCell="B2" sqref="B2"/>
    </sheetView>
  </sheetViews>
  <sheetFormatPr defaultColWidth="9" defaultRowHeight="14.4" x14ac:dyDescent="0.2"/>
  <cols>
    <col min="1" max="1" width="25.44140625" style="1" customWidth="1"/>
    <col min="2" max="2" width="40.44140625" style="1" customWidth="1"/>
    <col min="3" max="3" width="16.44140625" style="4" customWidth="1"/>
    <col min="4" max="4" width="16.21875" style="1" customWidth="1"/>
    <col min="5" max="5" width="5.77734375" style="1" customWidth="1"/>
    <col min="6" max="6" width="5" style="1" customWidth="1"/>
    <col min="7" max="7" width="17.77734375" style="2" customWidth="1"/>
    <col min="8" max="8" width="9" style="1"/>
    <col min="9" max="10" width="14.77734375" style="1" customWidth="1"/>
    <col min="11" max="16384" width="9" style="1"/>
  </cols>
  <sheetData>
    <row r="1" spans="1:8" x14ac:dyDescent="0.2">
      <c r="A1" s="1" t="s">
        <v>93</v>
      </c>
    </row>
    <row r="2" spans="1:8" ht="17.25" customHeight="1" thickBot="1" x14ac:dyDescent="0.25">
      <c r="A2" s="1" t="s">
        <v>94</v>
      </c>
      <c r="G2" s="3" t="s">
        <v>95</v>
      </c>
    </row>
    <row r="3" spans="1:8" ht="16.8" customHeight="1" x14ac:dyDescent="0.2">
      <c r="A3" s="405" t="s">
        <v>96</v>
      </c>
      <c r="B3" s="407" t="s">
        <v>97</v>
      </c>
      <c r="C3" s="409" t="s">
        <v>98</v>
      </c>
      <c r="D3" s="412" t="s">
        <v>99</v>
      </c>
      <c r="E3" s="412"/>
      <c r="F3" s="412"/>
      <c r="G3" s="403" t="s">
        <v>100</v>
      </c>
    </row>
    <row r="4" spans="1:8" ht="16.8" customHeight="1" thickBot="1" x14ac:dyDescent="0.25">
      <c r="A4" s="406"/>
      <c r="B4" s="408"/>
      <c r="C4" s="410"/>
      <c r="D4" s="17" t="s">
        <v>101</v>
      </c>
      <c r="E4" s="411" t="s">
        <v>102</v>
      </c>
      <c r="F4" s="411"/>
      <c r="G4" s="404"/>
    </row>
    <row r="5" spans="1:8" s="7" customFormat="1" ht="17.25" customHeight="1" x14ac:dyDescent="0.2">
      <c r="A5" s="27" t="s">
        <v>103</v>
      </c>
      <c r="B5" s="28" t="s">
        <v>104</v>
      </c>
      <c r="C5" s="29" t="s">
        <v>105</v>
      </c>
      <c r="D5" s="30">
        <v>1500000</v>
      </c>
      <c r="E5" s="201">
        <v>1</v>
      </c>
      <c r="F5" s="103" t="s">
        <v>106</v>
      </c>
      <c r="G5" s="301">
        <f>IF(A5="","",ROUNDDOWN(D5*E5,0))</f>
        <v>1500000</v>
      </c>
      <c r="H5" s="13" t="s">
        <v>107</v>
      </c>
    </row>
    <row r="6" spans="1:8" ht="17.100000000000001" customHeight="1" x14ac:dyDescent="0.2">
      <c r="A6" s="27"/>
      <c r="B6" s="28"/>
      <c r="C6" s="29"/>
      <c r="D6" s="33"/>
      <c r="E6" s="31"/>
      <c r="F6" s="32"/>
      <c r="G6" s="301" t="str">
        <f>IF(A6="","",ROUNDDOWN(D6*E6,0))</f>
        <v/>
      </c>
    </row>
    <row r="7" spans="1:8" ht="17.25" customHeight="1" x14ac:dyDescent="0.2">
      <c r="A7" s="34"/>
      <c r="B7" s="35"/>
      <c r="C7" s="29"/>
      <c r="D7" s="36"/>
      <c r="E7" s="37"/>
      <c r="F7" s="38"/>
      <c r="G7" s="301" t="str">
        <f t="shared" ref="G7:G29" si="0">IF(A7="","",ROUNDDOWN(D7*E7,0))</f>
        <v/>
      </c>
    </row>
    <row r="8" spans="1:8" ht="17.25" customHeight="1" x14ac:dyDescent="0.2">
      <c r="A8" s="34"/>
      <c r="B8" s="35"/>
      <c r="C8" s="29"/>
      <c r="D8" s="36"/>
      <c r="E8" s="37"/>
      <c r="F8" s="38"/>
      <c r="G8" s="301" t="str">
        <f t="shared" si="0"/>
        <v/>
      </c>
    </row>
    <row r="9" spans="1:8" ht="17.25" customHeight="1" x14ac:dyDescent="0.2">
      <c r="A9" s="34"/>
      <c r="B9" s="35"/>
      <c r="C9" s="29"/>
      <c r="D9" s="36"/>
      <c r="E9" s="37"/>
      <c r="F9" s="38"/>
      <c r="G9" s="301" t="str">
        <f t="shared" si="0"/>
        <v/>
      </c>
    </row>
    <row r="10" spans="1:8" ht="17.25" customHeight="1" x14ac:dyDescent="0.2">
      <c r="A10" s="34"/>
      <c r="B10" s="35"/>
      <c r="C10" s="29"/>
      <c r="D10" s="36"/>
      <c r="E10" s="37"/>
      <c r="F10" s="38"/>
      <c r="G10" s="301" t="str">
        <f t="shared" si="0"/>
        <v/>
      </c>
    </row>
    <row r="11" spans="1:8" ht="17.25" customHeight="1" x14ac:dyDescent="0.2">
      <c r="A11" s="34"/>
      <c r="B11" s="35"/>
      <c r="C11" s="29"/>
      <c r="D11" s="36"/>
      <c r="E11" s="37"/>
      <c r="F11" s="38"/>
      <c r="G11" s="301" t="str">
        <f t="shared" si="0"/>
        <v/>
      </c>
    </row>
    <row r="12" spans="1:8" ht="17.25" customHeight="1" x14ac:dyDescent="0.2">
      <c r="A12" s="34"/>
      <c r="B12" s="35"/>
      <c r="C12" s="29"/>
      <c r="D12" s="36"/>
      <c r="E12" s="37"/>
      <c r="F12" s="38"/>
      <c r="G12" s="301" t="str">
        <f t="shared" si="0"/>
        <v/>
      </c>
    </row>
    <row r="13" spans="1:8" ht="17.25" customHeight="1" x14ac:dyDescent="0.2">
      <c r="A13" s="34"/>
      <c r="B13" s="35"/>
      <c r="C13" s="29"/>
      <c r="D13" s="36"/>
      <c r="E13" s="37"/>
      <c r="F13" s="38"/>
      <c r="G13" s="301" t="str">
        <f t="shared" si="0"/>
        <v/>
      </c>
    </row>
    <row r="14" spans="1:8" ht="17.25" customHeight="1" x14ac:dyDescent="0.2">
      <c r="A14" s="34"/>
      <c r="B14" s="35"/>
      <c r="C14" s="29"/>
      <c r="D14" s="36"/>
      <c r="E14" s="37"/>
      <c r="F14" s="38"/>
      <c r="G14" s="301" t="str">
        <f t="shared" si="0"/>
        <v/>
      </c>
    </row>
    <row r="15" spans="1:8" ht="17.25" customHeight="1" x14ac:dyDescent="0.2">
      <c r="A15" s="34"/>
      <c r="B15" s="35"/>
      <c r="C15" s="29"/>
      <c r="D15" s="36"/>
      <c r="E15" s="37"/>
      <c r="F15" s="38"/>
      <c r="G15" s="301" t="str">
        <f t="shared" si="0"/>
        <v/>
      </c>
    </row>
    <row r="16" spans="1:8" ht="17.25" customHeight="1" x14ac:dyDescent="0.2">
      <c r="A16" s="34"/>
      <c r="B16" s="35"/>
      <c r="C16" s="29"/>
      <c r="D16" s="36"/>
      <c r="E16" s="37"/>
      <c r="F16" s="38"/>
      <c r="G16" s="301" t="str">
        <f t="shared" si="0"/>
        <v/>
      </c>
    </row>
    <row r="17" spans="1:8" ht="17.25" customHeight="1" x14ac:dyDescent="0.2">
      <c r="A17" s="34"/>
      <c r="B17" s="35"/>
      <c r="C17" s="29"/>
      <c r="D17" s="36"/>
      <c r="E17" s="37"/>
      <c r="F17" s="38"/>
      <c r="G17" s="301" t="str">
        <f t="shared" si="0"/>
        <v/>
      </c>
    </row>
    <row r="18" spans="1:8" ht="17.25" customHeight="1" x14ac:dyDescent="0.2">
      <c r="A18" s="34"/>
      <c r="B18" s="35"/>
      <c r="C18" s="29"/>
      <c r="D18" s="36"/>
      <c r="E18" s="37"/>
      <c r="F18" s="38"/>
      <c r="G18" s="301" t="str">
        <f t="shared" si="0"/>
        <v/>
      </c>
    </row>
    <row r="19" spans="1:8" ht="17.25" customHeight="1" x14ac:dyDescent="0.2">
      <c r="A19" s="34"/>
      <c r="B19" s="35"/>
      <c r="C19" s="29"/>
      <c r="D19" s="36"/>
      <c r="E19" s="37"/>
      <c r="F19" s="38"/>
      <c r="G19" s="301" t="str">
        <f t="shared" si="0"/>
        <v/>
      </c>
    </row>
    <row r="20" spans="1:8" ht="17.25" customHeight="1" x14ac:dyDescent="0.2">
      <c r="A20" s="34"/>
      <c r="B20" s="35"/>
      <c r="C20" s="29"/>
      <c r="D20" s="36"/>
      <c r="E20" s="37"/>
      <c r="F20" s="38"/>
      <c r="G20" s="301" t="str">
        <f t="shared" si="0"/>
        <v/>
      </c>
    </row>
    <row r="21" spans="1:8" ht="17.25" customHeight="1" x14ac:dyDescent="0.2">
      <c r="A21" s="34"/>
      <c r="B21" s="35"/>
      <c r="C21" s="29"/>
      <c r="D21" s="36"/>
      <c r="E21" s="37"/>
      <c r="F21" s="38"/>
      <c r="G21" s="301" t="str">
        <f t="shared" si="0"/>
        <v/>
      </c>
    </row>
    <row r="22" spans="1:8" ht="17.25" customHeight="1" x14ac:dyDescent="0.2">
      <c r="A22" s="34"/>
      <c r="B22" s="35"/>
      <c r="C22" s="29"/>
      <c r="D22" s="36"/>
      <c r="E22" s="37"/>
      <c r="F22" s="38"/>
      <c r="G22" s="301" t="str">
        <f t="shared" si="0"/>
        <v/>
      </c>
    </row>
    <row r="23" spans="1:8" ht="17.25" customHeight="1" x14ac:dyDescent="0.2">
      <c r="A23" s="34"/>
      <c r="B23" s="35"/>
      <c r="C23" s="29"/>
      <c r="D23" s="36"/>
      <c r="E23" s="37"/>
      <c r="F23" s="38"/>
      <c r="G23" s="301" t="str">
        <f t="shared" si="0"/>
        <v/>
      </c>
    </row>
    <row r="24" spans="1:8" ht="17.25" customHeight="1" x14ac:dyDescent="0.2">
      <c r="A24" s="34"/>
      <c r="B24" s="35"/>
      <c r="C24" s="29"/>
      <c r="D24" s="36"/>
      <c r="E24" s="37"/>
      <c r="F24" s="38"/>
      <c r="G24" s="301" t="str">
        <f t="shared" si="0"/>
        <v/>
      </c>
    </row>
    <row r="25" spans="1:8" ht="17.25" customHeight="1" x14ac:dyDescent="0.2">
      <c r="A25" s="34"/>
      <c r="B25" s="35"/>
      <c r="C25" s="29"/>
      <c r="D25" s="36"/>
      <c r="E25" s="37"/>
      <c r="F25" s="38"/>
      <c r="G25" s="301" t="str">
        <f t="shared" si="0"/>
        <v/>
      </c>
    </row>
    <row r="26" spans="1:8" ht="17.25" customHeight="1" x14ac:dyDescent="0.2">
      <c r="A26" s="34"/>
      <c r="B26" s="35"/>
      <c r="C26" s="29"/>
      <c r="D26" s="36"/>
      <c r="E26" s="37"/>
      <c r="F26" s="38"/>
      <c r="G26" s="301" t="str">
        <f t="shared" si="0"/>
        <v/>
      </c>
    </row>
    <row r="27" spans="1:8" ht="17.25" customHeight="1" x14ac:dyDescent="0.2">
      <c r="A27" s="34"/>
      <c r="B27" s="39"/>
      <c r="C27" s="29"/>
      <c r="D27" s="36"/>
      <c r="E27" s="37"/>
      <c r="F27" s="38"/>
      <c r="G27" s="301" t="str">
        <f t="shared" si="0"/>
        <v/>
      </c>
    </row>
    <row r="28" spans="1:8" ht="17.25" customHeight="1" x14ac:dyDescent="0.2">
      <c r="A28" s="40"/>
      <c r="B28" s="41"/>
      <c r="C28" s="29"/>
      <c r="D28" s="36"/>
      <c r="E28" s="37"/>
      <c r="F28" s="38"/>
      <c r="G28" s="301" t="str">
        <f t="shared" si="0"/>
        <v/>
      </c>
    </row>
    <row r="29" spans="1:8" ht="17.25" customHeight="1" thickBot="1" x14ac:dyDescent="0.25">
      <c r="A29" s="202"/>
      <c r="B29" s="203"/>
      <c r="C29" s="204"/>
      <c r="D29" s="205"/>
      <c r="E29" s="206"/>
      <c r="F29" s="207"/>
      <c r="G29" s="301" t="str">
        <f t="shared" si="0"/>
        <v/>
      </c>
    </row>
    <row r="30" spans="1:8" ht="17.25" customHeight="1" thickTop="1" thickBot="1" x14ac:dyDescent="0.25">
      <c r="A30" s="401" t="s">
        <v>108</v>
      </c>
      <c r="B30" s="402"/>
      <c r="C30" s="402"/>
      <c r="D30" s="402"/>
      <c r="E30" s="402"/>
      <c r="F30" s="402"/>
      <c r="G30" s="208">
        <f>SUM(G5:G29)</f>
        <v>1500000</v>
      </c>
    </row>
    <row r="31" spans="1:8" s="7" customFormat="1" ht="17.25" customHeight="1" x14ac:dyDescent="0.2">
      <c r="A31" s="7" t="s">
        <v>109</v>
      </c>
      <c r="C31" s="9"/>
      <c r="E31" s="1"/>
      <c r="F31" s="1"/>
      <c r="G31" s="1"/>
      <c r="H31" s="1"/>
    </row>
    <row r="32" spans="1:8" ht="17.25" customHeight="1" x14ac:dyDescent="0.2">
      <c r="G32" s="1"/>
    </row>
    <row r="33" spans="7:7" ht="17.25" customHeight="1" x14ac:dyDescent="0.2">
      <c r="G33" s="1"/>
    </row>
    <row r="34" spans="7:7" ht="17.25" customHeight="1" x14ac:dyDescent="0.2">
      <c r="G34" s="1"/>
    </row>
  </sheetData>
  <sheetProtection algorithmName="SHA-512" hashValue="PtHY/M2r0d92dS6a90iqh5Xvdv6CoziBhtkSQx5hj+P+qSv66ZTvRnSlwICvwqfdxOhTteESb+ZjPoIrJ5/RDw==" saltValue="371z3GHk+uHGv1kAZBWpcw==" spinCount="100000" sheet="1" formatCells="0" formatColumns="0" formatRows="0"/>
  <mergeCells count="7">
    <mergeCell ref="A30:F30"/>
    <mergeCell ref="G3:G4"/>
    <mergeCell ref="A3:A4"/>
    <mergeCell ref="B3:B4"/>
    <mergeCell ref="C3:C4"/>
    <mergeCell ref="E4:F4"/>
    <mergeCell ref="D3:F3"/>
  </mergeCells>
  <phoneticPr fontId="16"/>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zoomScaleNormal="100" workbookViewId="0">
      <selection activeCell="B3" sqref="B3:B4"/>
    </sheetView>
  </sheetViews>
  <sheetFormatPr defaultColWidth="9" defaultRowHeight="19.5" customHeight="1" x14ac:dyDescent="0.2"/>
  <cols>
    <col min="1" max="1" width="33.21875" style="24" customWidth="1"/>
    <col min="2" max="2" width="40.77734375" style="24" customWidth="1"/>
    <col min="3" max="3" width="14.44140625" style="1" customWidth="1"/>
    <col min="4" max="4" width="7.77734375" style="1" customWidth="1"/>
    <col min="5" max="5" width="6.77734375" style="1" customWidth="1"/>
    <col min="6" max="6" width="17.44140625" style="2" customWidth="1"/>
    <col min="7" max="7" width="9" style="7"/>
    <col min="8" max="16384" width="9" style="1"/>
  </cols>
  <sheetData>
    <row r="1" spans="1:7" ht="19.5" customHeight="1" x14ac:dyDescent="0.2">
      <c r="A1" s="24" t="s">
        <v>110</v>
      </c>
    </row>
    <row r="2" spans="1:7" ht="19.5" customHeight="1" thickBot="1" x14ac:dyDescent="0.25">
      <c r="A2" s="24" t="s">
        <v>111</v>
      </c>
      <c r="D2" s="4"/>
      <c r="E2" s="4"/>
      <c r="F2" s="3" t="s">
        <v>95</v>
      </c>
    </row>
    <row r="3" spans="1:7" ht="13.5" customHeight="1" x14ac:dyDescent="0.2">
      <c r="A3" s="415" t="s">
        <v>96</v>
      </c>
      <c r="B3" s="413" t="s">
        <v>97</v>
      </c>
      <c r="C3" s="417" t="s">
        <v>99</v>
      </c>
      <c r="D3" s="418"/>
      <c r="E3" s="419"/>
      <c r="F3" s="403" t="s">
        <v>112</v>
      </c>
    </row>
    <row r="4" spans="1:7" ht="13.5" customHeight="1" thickBot="1" x14ac:dyDescent="0.25">
      <c r="A4" s="416"/>
      <c r="B4" s="414"/>
      <c r="C4" s="16" t="s">
        <v>101</v>
      </c>
      <c r="D4" s="17" t="s">
        <v>102</v>
      </c>
      <c r="E4" s="17" t="s">
        <v>113</v>
      </c>
      <c r="F4" s="404"/>
    </row>
    <row r="5" spans="1:7" s="7" customFormat="1" ht="17.25" customHeight="1" x14ac:dyDescent="0.2">
      <c r="A5" s="42" t="s">
        <v>114</v>
      </c>
      <c r="B5" s="43" t="s">
        <v>104</v>
      </c>
      <c r="C5" s="44">
        <v>25000</v>
      </c>
      <c r="D5" s="45">
        <v>5</v>
      </c>
      <c r="E5" s="46" t="s">
        <v>115</v>
      </c>
      <c r="F5" s="302">
        <f>IF(A5="","",ROUNDDOWN(C5*D5,0))</f>
        <v>125000</v>
      </c>
      <c r="G5" s="13" t="s">
        <v>107</v>
      </c>
    </row>
    <row r="6" spans="1:7" ht="17.25" customHeight="1" x14ac:dyDescent="0.2">
      <c r="A6" s="42" t="s">
        <v>116</v>
      </c>
      <c r="B6" s="43" t="s">
        <v>117</v>
      </c>
      <c r="C6" s="44">
        <v>25000</v>
      </c>
      <c r="D6" s="45">
        <v>5</v>
      </c>
      <c r="E6" s="46" t="s">
        <v>115</v>
      </c>
      <c r="F6" s="302">
        <f t="shared" ref="F6:F39" si="0">IF(A6="","",ROUNDDOWN(C6*D6,0))</f>
        <v>125000</v>
      </c>
    </row>
    <row r="7" spans="1:7" ht="17.25" customHeight="1" x14ac:dyDescent="0.2">
      <c r="A7" s="42" t="s">
        <v>118</v>
      </c>
      <c r="B7" s="43" t="s">
        <v>119</v>
      </c>
      <c r="C7" s="44">
        <v>60000</v>
      </c>
      <c r="D7" s="45">
        <v>1</v>
      </c>
      <c r="E7" s="46" t="s">
        <v>120</v>
      </c>
      <c r="F7" s="302">
        <f t="shared" si="0"/>
        <v>60000</v>
      </c>
    </row>
    <row r="8" spans="1:7" ht="17.25" customHeight="1" x14ac:dyDescent="0.2">
      <c r="A8" s="42" t="s">
        <v>121</v>
      </c>
      <c r="B8" s="43" t="s">
        <v>122</v>
      </c>
      <c r="C8" s="44">
        <v>70000</v>
      </c>
      <c r="D8" s="45">
        <v>1</v>
      </c>
      <c r="E8" s="46" t="s">
        <v>120</v>
      </c>
      <c r="F8" s="302">
        <f t="shared" si="0"/>
        <v>70000</v>
      </c>
    </row>
    <row r="9" spans="1:7" ht="17.25" customHeight="1" x14ac:dyDescent="0.2">
      <c r="A9" s="42" t="s">
        <v>123</v>
      </c>
      <c r="B9" s="43" t="s">
        <v>119</v>
      </c>
      <c r="C9" s="44">
        <v>80000</v>
      </c>
      <c r="D9" s="45">
        <v>1</v>
      </c>
      <c r="E9" s="46" t="s">
        <v>120</v>
      </c>
      <c r="F9" s="302">
        <f t="shared" si="0"/>
        <v>80000</v>
      </c>
    </row>
    <row r="10" spans="1:7" ht="17.25" customHeight="1" x14ac:dyDescent="0.2">
      <c r="A10" s="47" t="s">
        <v>124</v>
      </c>
      <c r="B10" s="48" t="s">
        <v>125</v>
      </c>
      <c r="C10" s="44">
        <v>14000</v>
      </c>
      <c r="D10" s="45">
        <v>1</v>
      </c>
      <c r="E10" s="46" t="s">
        <v>126</v>
      </c>
      <c r="F10" s="302">
        <f t="shared" si="0"/>
        <v>14000</v>
      </c>
    </row>
    <row r="11" spans="1:7" ht="17.25" customHeight="1" x14ac:dyDescent="0.2">
      <c r="A11" s="42" t="s">
        <v>127</v>
      </c>
      <c r="B11" s="43" t="s">
        <v>128</v>
      </c>
      <c r="C11" s="44">
        <v>5000</v>
      </c>
      <c r="D11" s="45">
        <v>100</v>
      </c>
      <c r="E11" s="46" t="s">
        <v>129</v>
      </c>
      <c r="F11" s="302">
        <f t="shared" si="0"/>
        <v>500000</v>
      </c>
    </row>
    <row r="12" spans="1:7" ht="17.25" customHeight="1" x14ac:dyDescent="0.2">
      <c r="A12" s="42" t="s">
        <v>130</v>
      </c>
      <c r="B12" s="43" t="s">
        <v>131</v>
      </c>
      <c r="C12" s="44">
        <v>150000</v>
      </c>
      <c r="D12" s="45">
        <v>1</v>
      </c>
      <c r="E12" s="46" t="s">
        <v>120</v>
      </c>
      <c r="F12" s="302">
        <f t="shared" si="0"/>
        <v>150000</v>
      </c>
    </row>
    <row r="13" spans="1:7" ht="17.25" customHeight="1" x14ac:dyDescent="0.2">
      <c r="A13" s="42" t="s">
        <v>132</v>
      </c>
      <c r="B13" s="43" t="s">
        <v>133</v>
      </c>
      <c r="C13" s="44">
        <v>150000</v>
      </c>
      <c r="D13" s="45">
        <v>1</v>
      </c>
      <c r="E13" s="46" t="s">
        <v>120</v>
      </c>
      <c r="F13" s="302">
        <f t="shared" si="0"/>
        <v>150000</v>
      </c>
    </row>
    <row r="14" spans="1:7" ht="17.25" customHeight="1" x14ac:dyDescent="0.2">
      <c r="A14" s="42" t="s">
        <v>132</v>
      </c>
      <c r="B14" s="43" t="s">
        <v>134</v>
      </c>
      <c r="C14" s="44">
        <v>134806</v>
      </c>
      <c r="D14" s="45">
        <v>1</v>
      </c>
      <c r="E14" s="46" t="s">
        <v>120</v>
      </c>
      <c r="F14" s="302">
        <f t="shared" si="0"/>
        <v>134806</v>
      </c>
    </row>
    <row r="15" spans="1:7" ht="17.25" customHeight="1" x14ac:dyDescent="0.2">
      <c r="A15" s="42" t="s">
        <v>135</v>
      </c>
      <c r="B15" s="43" t="s">
        <v>136</v>
      </c>
      <c r="C15" s="44">
        <v>750000</v>
      </c>
      <c r="D15" s="45">
        <v>1</v>
      </c>
      <c r="E15" s="46" t="s">
        <v>126</v>
      </c>
      <c r="F15" s="302">
        <f t="shared" si="0"/>
        <v>750000</v>
      </c>
    </row>
    <row r="16" spans="1:7" ht="17.25" customHeight="1" x14ac:dyDescent="0.2">
      <c r="A16" s="42"/>
      <c r="B16" s="43"/>
      <c r="C16" s="44"/>
      <c r="D16" s="45"/>
      <c r="E16" s="46"/>
      <c r="F16" s="302" t="str">
        <f t="shared" si="0"/>
        <v/>
      </c>
    </row>
    <row r="17" spans="1:6" ht="17.25" customHeight="1" x14ac:dyDescent="0.2">
      <c r="A17" s="42"/>
      <c r="B17" s="43"/>
      <c r="C17" s="44"/>
      <c r="D17" s="45"/>
      <c r="E17" s="46"/>
      <c r="F17" s="302" t="str">
        <f t="shared" si="0"/>
        <v/>
      </c>
    </row>
    <row r="18" spans="1:6" ht="17.25" customHeight="1" x14ac:dyDescent="0.2">
      <c r="A18" s="42"/>
      <c r="B18" s="43"/>
      <c r="C18" s="44"/>
      <c r="D18" s="45"/>
      <c r="E18" s="46"/>
      <c r="F18" s="302" t="str">
        <f t="shared" si="0"/>
        <v/>
      </c>
    </row>
    <row r="19" spans="1:6" ht="17.25" customHeight="1" x14ac:dyDescent="0.2">
      <c r="A19" s="42"/>
      <c r="B19" s="43"/>
      <c r="C19" s="44"/>
      <c r="D19" s="45"/>
      <c r="E19" s="46"/>
      <c r="F19" s="302" t="str">
        <f t="shared" si="0"/>
        <v/>
      </c>
    </row>
    <row r="20" spans="1:6" ht="17.25" customHeight="1" x14ac:dyDescent="0.2">
      <c r="A20" s="49"/>
      <c r="B20" s="50"/>
      <c r="C20" s="51"/>
      <c r="D20" s="52"/>
      <c r="E20" s="46"/>
      <c r="F20" s="302" t="str">
        <f t="shared" si="0"/>
        <v/>
      </c>
    </row>
    <row r="21" spans="1:6" ht="17.25" customHeight="1" x14ac:dyDescent="0.2">
      <c r="A21" s="49"/>
      <c r="B21" s="50"/>
      <c r="C21" s="51"/>
      <c r="D21" s="52"/>
      <c r="E21" s="46"/>
      <c r="F21" s="302" t="str">
        <f t="shared" si="0"/>
        <v/>
      </c>
    </row>
    <row r="22" spans="1:6" ht="17.25" customHeight="1" x14ac:dyDescent="0.2">
      <c r="A22" s="49"/>
      <c r="B22" s="50"/>
      <c r="C22" s="51"/>
      <c r="D22" s="52"/>
      <c r="E22" s="46"/>
      <c r="F22" s="302" t="str">
        <f t="shared" si="0"/>
        <v/>
      </c>
    </row>
    <row r="23" spans="1:6" ht="17.25" customHeight="1" x14ac:dyDescent="0.2">
      <c r="A23" s="49"/>
      <c r="B23" s="50"/>
      <c r="C23" s="51"/>
      <c r="D23" s="52"/>
      <c r="E23" s="46"/>
      <c r="F23" s="302" t="str">
        <f t="shared" si="0"/>
        <v/>
      </c>
    </row>
    <row r="24" spans="1:6" ht="17.25" customHeight="1" x14ac:dyDescent="0.2">
      <c r="A24" s="49"/>
      <c r="B24" s="50"/>
      <c r="C24" s="51"/>
      <c r="D24" s="52"/>
      <c r="E24" s="46"/>
      <c r="F24" s="302" t="str">
        <f t="shared" si="0"/>
        <v/>
      </c>
    </row>
    <row r="25" spans="1:6" ht="17.25" customHeight="1" x14ac:dyDescent="0.2">
      <c r="A25" s="49"/>
      <c r="B25" s="50"/>
      <c r="C25" s="51"/>
      <c r="D25" s="52"/>
      <c r="E25" s="46"/>
      <c r="F25" s="302" t="str">
        <f t="shared" si="0"/>
        <v/>
      </c>
    </row>
    <row r="26" spans="1:6" ht="17.25" customHeight="1" x14ac:dyDescent="0.2">
      <c r="A26" s="49"/>
      <c r="B26" s="50"/>
      <c r="C26" s="51"/>
      <c r="D26" s="52"/>
      <c r="E26" s="46"/>
      <c r="F26" s="302" t="str">
        <f t="shared" si="0"/>
        <v/>
      </c>
    </row>
    <row r="27" spans="1:6" ht="17.25" customHeight="1" x14ac:dyDescent="0.2">
      <c r="A27" s="49"/>
      <c r="B27" s="50"/>
      <c r="C27" s="51"/>
      <c r="D27" s="52"/>
      <c r="E27" s="46"/>
      <c r="F27" s="302" t="str">
        <f t="shared" si="0"/>
        <v/>
      </c>
    </row>
    <row r="28" spans="1:6" ht="17.25" customHeight="1" x14ac:dyDescent="0.2">
      <c r="A28" s="49"/>
      <c r="B28" s="50"/>
      <c r="C28" s="51"/>
      <c r="D28" s="52"/>
      <c r="E28" s="46"/>
      <c r="F28" s="302" t="str">
        <f t="shared" si="0"/>
        <v/>
      </c>
    </row>
    <row r="29" spans="1:6" ht="17.25" customHeight="1" x14ac:dyDescent="0.2">
      <c r="A29" s="49"/>
      <c r="B29" s="50"/>
      <c r="C29" s="51"/>
      <c r="D29" s="52"/>
      <c r="E29" s="46"/>
      <c r="F29" s="302" t="str">
        <f t="shared" si="0"/>
        <v/>
      </c>
    </row>
    <row r="30" spans="1:6" ht="17.25" customHeight="1" x14ac:dyDescent="0.2">
      <c r="A30" s="49"/>
      <c r="B30" s="50"/>
      <c r="C30" s="51"/>
      <c r="D30" s="52"/>
      <c r="E30" s="46"/>
      <c r="F30" s="302" t="str">
        <f t="shared" si="0"/>
        <v/>
      </c>
    </row>
    <row r="31" spans="1:6" ht="17.25" customHeight="1" x14ac:dyDescent="0.2">
      <c r="A31" s="49"/>
      <c r="B31" s="50"/>
      <c r="C31" s="51"/>
      <c r="D31" s="52"/>
      <c r="E31" s="46"/>
      <c r="F31" s="302" t="str">
        <f t="shared" si="0"/>
        <v/>
      </c>
    </row>
    <row r="32" spans="1:6" ht="17.25" customHeight="1" x14ac:dyDescent="0.2">
      <c r="A32" s="49"/>
      <c r="B32" s="50"/>
      <c r="C32" s="51"/>
      <c r="D32" s="52"/>
      <c r="E32" s="46"/>
      <c r="F32" s="302" t="str">
        <f t="shared" si="0"/>
        <v/>
      </c>
    </row>
    <row r="33" spans="1:7" ht="17.25" customHeight="1" x14ac:dyDescent="0.2">
      <c r="A33" s="49"/>
      <c r="B33" s="50"/>
      <c r="C33" s="51"/>
      <c r="D33" s="52"/>
      <c r="E33" s="46"/>
      <c r="F33" s="302" t="str">
        <f t="shared" si="0"/>
        <v/>
      </c>
    </row>
    <row r="34" spans="1:7" ht="17.25" customHeight="1" x14ac:dyDescent="0.2">
      <c r="A34" s="49"/>
      <c r="B34" s="50"/>
      <c r="C34" s="51"/>
      <c r="D34" s="52"/>
      <c r="E34" s="46"/>
      <c r="F34" s="302" t="str">
        <f t="shared" si="0"/>
        <v/>
      </c>
    </row>
    <row r="35" spans="1:7" ht="17.25" customHeight="1" x14ac:dyDescent="0.2">
      <c r="A35" s="49"/>
      <c r="B35" s="50"/>
      <c r="C35" s="51"/>
      <c r="D35" s="52"/>
      <c r="E35" s="46"/>
      <c r="F35" s="302" t="str">
        <f t="shared" si="0"/>
        <v/>
      </c>
    </row>
    <row r="36" spans="1:7" s="5" customFormat="1" ht="17.25" customHeight="1" x14ac:dyDescent="0.2">
      <c r="A36" s="53"/>
      <c r="B36" s="54"/>
      <c r="C36" s="55"/>
      <c r="D36" s="56"/>
      <c r="E36" s="46"/>
      <c r="F36" s="302" t="str">
        <f t="shared" si="0"/>
        <v/>
      </c>
      <c r="G36" s="7"/>
    </row>
    <row r="37" spans="1:7" s="5" customFormat="1" ht="17.25" customHeight="1" x14ac:dyDescent="0.2">
      <c r="A37" s="57"/>
      <c r="B37" s="54"/>
      <c r="C37" s="55"/>
      <c r="D37" s="56"/>
      <c r="E37" s="46"/>
      <c r="F37" s="302" t="str">
        <f t="shared" si="0"/>
        <v/>
      </c>
      <c r="G37" s="7"/>
    </row>
    <row r="38" spans="1:7" s="5" customFormat="1" ht="17.25" customHeight="1" x14ac:dyDescent="0.2">
      <c r="A38" s="57"/>
      <c r="B38" s="54"/>
      <c r="C38" s="55"/>
      <c r="D38" s="56"/>
      <c r="E38" s="46"/>
      <c r="F38" s="302" t="str">
        <f t="shared" si="0"/>
        <v/>
      </c>
      <c r="G38" s="7"/>
    </row>
    <row r="39" spans="1:7" s="5" customFormat="1" ht="17.25" customHeight="1" thickBot="1" x14ac:dyDescent="0.25">
      <c r="A39" s="210"/>
      <c r="B39" s="211"/>
      <c r="C39" s="212"/>
      <c r="D39" s="213"/>
      <c r="E39" s="214"/>
      <c r="F39" s="308" t="str">
        <f t="shared" si="0"/>
        <v/>
      </c>
      <c r="G39" s="7"/>
    </row>
    <row r="40" spans="1:7" ht="17.25" customHeight="1" thickTop="1" thickBot="1" x14ac:dyDescent="0.25">
      <c r="A40" s="401" t="s">
        <v>108</v>
      </c>
      <c r="B40" s="402"/>
      <c r="C40" s="402"/>
      <c r="D40" s="402"/>
      <c r="E40" s="200"/>
      <c r="F40" s="209">
        <f>SUM(F5:F39)</f>
        <v>2158806</v>
      </c>
    </row>
    <row r="41" spans="1:7" s="7" customFormat="1" ht="17.25" customHeight="1" x14ac:dyDescent="0.2">
      <c r="A41" s="7" t="s">
        <v>109</v>
      </c>
      <c r="B41" s="25"/>
      <c r="F41" s="10"/>
    </row>
    <row r="42" spans="1:7" s="7" customFormat="1" ht="17.25" customHeight="1" x14ac:dyDescent="0.2">
      <c r="A42" s="25"/>
      <c r="B42" s="25"/>
      <c r="F42" s="8"/>
    </row>
    <row r="43" spans="1:7" ht="17.25" customHeight="1" x14ac:dyDescent="0.2"/>
    <row r="44" spans="1:7" ht="17.25" customHeight="1" x14ac:dyDescent="0.2"/>
    <row r="45" spans="1:7" ht="17.25" customHeight="1" x14ac:dyDescent="0.2"/>
    <row r="46" spans="1:7" s="5" customFormat="1" ht="17.25" customHeight="1" x14ac:dyDescent="0.2">
      <c r="A46" s="24"/>
      <c r="B46" s="24"/>
      <c r="C46" s="1"/>
      <c r="D46" s="1"/>
      <c r="E46" s="1"/>
      <c r="F46" s="2"/>
      <c r="G46" s="7"/>
    </row>
    <row r="47" spans="1:7" s="5" customFormat="1" ht="17.25" customHeight="1" x14ac:dyDescent="0.2">
      <c r="A47" s="24"/>
      <c r="B47" s="24"/>
      <c r="C47" s="1"/>
      <c r="D47" s="1"/>
      <c r="E47" s="1"/>
      <c r="F47" s="2"/>
      <c r="G47" s="7"/>
    </row>
    <row r="48" spans="1:7" s="5" customFormat="1" ht="17.25" customHeight="1" x14ac:dyDescent="0.2">
      <c r="A48" s="24"/>
      <c r="B48" s="24"/>
      <c r="C48" s="1"/>
      <c r="D48" s="1"/>
      <c r="E48" s="1"/>
      <c r="F48" s="2"/>
      <c r="G48" s="7"/>
    </row>
    <row r="49" spans="1:7" s="5" customFormat="1" ht="17.25" customHeight="1" x14ac:dyDescent="0.2">
      <c r="A49" s="24"/>
      <c r="B49" s="24"/>
      <c r="C49" s="1"/>
      <c r="D49" s="1"/>
      <c r="E49" s="1"/>
      <c r="F49" s="2"/>
      <c r="G49" s="7"/>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2GsxNf+PI1+98RlyureGo34CO+2IwA21OLFNprMhyGiMpIU2NDq1y3xaTXxLw/vTZc4DLNYrhdV+SyaTZkbpUg==" saltValue="rWk+F0egjdFBLPLGlWKPjQ==" spinCount="100000" sheet="1" formatCells="0" formatColumns="0" formatRows="0"/>
  <protectedRanges>
    <protectedRange sqref="A5:E9 A11:E14" name="範囲1_1"/>
    <protectedRange sqref="A10:E10" name="範囲1_2_1"/>
  </protectedRanges>
  <mergeCells count="5">
    <mergeCell ref="A40:D40"/>
    <mergeCell ref="F3:F4"/>
    <mergeCell ref="B3:B4"/>
    <mergeCell ref="A3:A4"/>
    <mergeCell ref="C3:E3"/>
  </mergeCells>
  <phoneticPr fontId="16"/>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zoomScaleNormal="100" workbookViewId="0">
      <selection activeCell="AO34" sqref="AO34"/>
    </sheetView>
  </sheetViews>
  <sheetFormatPr defaultColWidth="9" defaultRowHeight="14.4" x14ac:dyDescent="0.2"/>
  <cols>
    <col min="1" max="1" width="11.44140625" style="1" customWidth="1"/>
    <col min="2" max="2" width="19.44140625" style="1" customWidth="1"/>
    <col min="3" max="3" width="31.21875" style="1" customWidth="1"/>
    <col min="4" max="4" width="3.21875" style="4" customWidth="1"/>
    <col min="5" max="5" width="3.21875" style="20" customWidth="1"/>
    <col min="6" max="6" width="3.21875" style="4" customWidth="1"/>
    <col min="7" max="7" width="3.21875" style="20" customWidth="1"/>
    <col min="8" max="8" width="33.44140625" style="1" customWidth="1"/>
    <col min="9" max="9" width="10.21875" style="1" customWidth="1"/>
    <col min="10" max="10" width="4" style="1" customWidth="1"/>
    <col min="11" max="11" width="6.21875" style="1" customWidth="1"/>
    <col min="12" max="12" width="19.21875" style="1" customWidth="1"/>
    <col min="13" max="13" width="9" style="7"/>
    <col min="14" max="16384" width="9" style="1"/>
  </cols>
  <sheetData>
    <row r="1" spans="1:13" ht="36" customHeight="1" thickBot="1" x14ac:dyDescent="0.25">
      <c r="A1" s="1" t="s">
        <v>137</v>
      </c>
      <c r="L1" s="3" t="s">
        <v>95</v>
      </c>
    </row>
    <row r="2" spans="1:13" ht="16.8" customHeight="1" x14ac:dyDescent="0.2">
      <c r="A2" s="422" t="s">
        <v>138</v>
      </c>
      <c r="B2" s="412" t="s">
        <v>139</v>
      </c>
      <c r="C2" s="424" t="s">
        <v>140</v>
      </c>
      <c r="D2" s="426" t="s">
        <v>141</v>
      </c>
      <c r="E2" s="427"/>
      <c r="F2" s="427"/>
      <c r="G2" s="428"/>
      <c r="H2" s="424" t="s">
        <v>142</v>
      </c>
      <c r="I2" s="412" t="s">
        <v>99</v>
      </c>
      <c r="J2" s="412"/>
      <c r="K2" s="412"/>
      <c r="L2" s="420" t="s">
        <v>112</v>
      </c>
    </row>
    <row r="3" spans="1:13" ht="16.8" customHeight="1" thickBot="1" x14ac:dyDescent="0.25">
      <c r="A3" s="423"/>
      <c r="B3" s="411"/>
      <c r="C3" s="425"/>
      <c r="D3" s="429"/>
      <c r="E3" s="402"/>
      <c r="F3" s="402"/>
      <c r="G3" s="430"/>
      <c r="H3" s="425"/>
      <c r="I3" s="26" t="s">
        <v>143</v>
      </c>
      <c r="J3" s="16" t="s">
        <v>144</v>
      </c>
      <c r="K3" s="17" t="s">
        <v>145</v>
      </c>
      <c r="L3" s="421"/>
    </row>
    <row r="4" spans="1:13" s="12" customFormat="1" ht="21" customHeight="1" x14ac:dyDescent="0.2">
      <c r="A4" s="58" t="s">
        <v>146</v>
      </c>
      <c r="B4" s="59" t="s">
        <v>147</v>
      </c>
      <c r="C4" s="60" t="s">
        <v>148</v>
      </c>
      <c r="D4" s="29">
        <v>1</v>
      </c>
      <c r="E4" s="61" t="s">
        <v>149</v>
      </c>
      <c r="F4" s="62">
        <v>2</v>
      </c>
      <c r="G4" s="63" t="s">
        <v>150</v>
      </c>
      <c r="H4" s="64" t="s">
        <v>151</v>
      </c>
      <c r="I4" s="65">
        <v>5000</v>
      </c>
      <c r="J4" s="66">
        <v>2</v>
      </c>
      <c r="K4" s="67">
        <v>2</v>
      </c>
      <c r="L4" s="306">
        <f>IF(B4="","",ROUNDDOWN(I4*J4*K4,0))</f>
        <v>20000</v>
      </c>
      <c r="M4" s="13" t="s">
        <v>107</v>
      </c>
    </row>
    <row r="5" spans="1:13" s="11" customFormat="1" ht="21" customHeight="1" x14ac:dyDescent="0.2">
      <c r="A5" s="68" t="s">
        <v>146</v>
      </c>
      <c r="B5" s="69" t="s">
        <v>152</v>
      </c>
      <c r="C5" s="70" t="s">
        <v>153</v>
      </c>
      <c r="D5" s="71">
        <v>0</v>
      </c>
      <c r="E5" s="72" t="s">
        <v>149</v>
      </c>
      <c r="F5" s="73">
        <v>1</v>
      </c>
      <c r="G5" s="74" t="s">
        <v>150</v>
      </c>
      <c r="H5" s="75" t="s">
        <v>154</v>
      </c>
      <c r="I5" s="76">
        <v>30000</v>
      </c>
      <c r="J5" s="76">
        <v>4</v>
      </c>
      <c r="K5" s="77">
        <v>1</v>
      </c>
      <c r="L5" s="306">
        <f t="shared" ref="L5:L21" si="0">IF(B5="","",ROUNDDOWN(I5*J5*K5,0))</f>
        <v>120000</v>
      </c>
      <c r="M5" s="12"/>
    </row>
    <row r="6" spans="1:13" s="11" customFormat="1" ht="21" customHeight="1" x14ac:dyDescent="0.2">
      <c r="A6" s="68" t="s">
        <v>155</v>
      </c>
      <c r="B6" s="69" t="s">
        <v>156</v>
      </c>
      <c r="C6" s="70" t="s">
        <v>157</v>
      </c>
      <c r="D6" s="71">
        <v>4</v>
      </c>
      <c r="E6" s="72" t="s">
        <v>149</v>
      </c>
      <c r="F6" s="73">
        <v>5</v>
      </c>
      <c r="G6" s="74" t="s">
        <v>150</v>
      </c>
      <c r="H6" s="75" t="s">
        <v>158</v>
      </c>
      <c r="I6" s="76">
        <v>250000</v>
      </c>
      <c r="J6" s="76">
        <v>1</v>
      </c>
      <c r="K6" s="77">
        <v>1</v>
      </c>
      <c r="L6" s="306">
        <f t="shared" si="0"/>
        <v>250000</v>
      </c>
      <c r="M6" s="12"/>
    </row>
    <row r="7" spans="1:13" s="11" customFormat="1" ht="21" customHeight="1" x14ac:dyDescent="0.2">
      <c r="A7" s="68" t="s">
        <v>155</v>
      </c>
      <c r="B7" s="69" t="s">
        <v>156</v>
      </c>
      <c r="C7" s="70" t="s">
        <v>157</v>
      </c>
      <c r="D7" s="71">
        <v>4</v>
      </c>
      <c r="E7" s="72" t="s">
        <v>149</v>
      </c>
      <c r="F7" s="73">
        <v>5</v>
      </c>
      <c r="G7" s="74" t="s">
        <v>150</v>
      </c>
      <c r="H7" s="75" t="s">
        <v>158</v>
      </c>
      <c r="I7" s="76">
        <v>20000</v>
      </c>
      <c r="J7" s="76">
        <v>1</v>
      </c>
      <c r="K7" s="77">
        <v>1</v>
      </c>
      <c r="L7" s="306">
        <f t="shared" si="0"/>
        <v>20000</v>
      </c>
      <c r="M7" s="12"/>
    </row>
    <row r="8" spans="1:13" s="22" customFormat="1" ht="21" customHeight="1" x14ac:dyDescent="0.2">
      <c r="A8" s="78"/>
      <c r="B8" s="79"/>
      <c r="C8" s="80"/>
      <c r="D8" s="81"/>
      <c r="E8" s="82"/>
      <c r="F8" s="83"/>
      <c r="G8" s="84"/>
      <c r="H8" s="85"/>
      <c r="I8" s="86"/>
      <c r="J8" s="86"/>
      <c r="K8" s="55"/>
      <c r="L8" s="306" t="str">
        <f>IF(B8="","",ROUNDDOWN(I8*J8*K8,0))</f>
        <v/>
      </c>
    </row>
    <row r="9" spans="1:13" s="22" customFormat="1" ht="21" customHeight="1" x14ac:dyDescent="0.2">
      <c r="A9" s="78"/>
      <c r="B9" s="79"/>
      <c r="C9" s="80"/>
      <c r="D9" s="81"/>
      <c r="E9" s="82"/>
      <c r="F9" s="83"/>
      <c r="G9" s="84"/>
      <c r="H9" s="85"/>
      <c r="I9" s="86"/>
      <c r="J9" s="86"/>
      <c r="K9" s="55"/>
      <c r="L9" s="306" t="str">
        <f t="shared" si="0"/>
        <v/>
      </c>
    </row>
    <row r="10" spans="1:13" s="22" customFormat="1" ht="21" customHeight="1" x14ac:dyDescent="0.2">
      <c r="A10" s="78"/>
      <c r="B10" s="79"/>
      <c r="C10" s="80"/>
      <c r="D10" s="81"/>
      <c r="E10" s="82"/>
      <c r="F10" s="83"/>
      <c r="G10" s="84"/>
      <c r="H10" s="85"/>
      <c r="I10" s="86"/>
      <c r="J10" s="86"/>
      <c r="K10" s="55"/>
      <c r="L10" s="306" t="str">
        <f t="shared" si="0"/>
        <v/>
      </c>
    </row>
    <row r="11" spans="1:13" s="22" customFormat="1" ht="21" customHeight="1" x14ac:dyDescent="0.2">
      <c r="A11" s="78"/>
      <c r="B11" s="79"/>
      <c r="C11" s="80"/>
      <c r="D11" s="81"/>
      <c r="E11" s="82"/>
      <c r="F11" s="83"/>
      <c r="G11" s="84"/>
      <c r="H11" s="85"/>
      <c r="I11" s="86"/>
      <c r="J11" s="86"/>
      <c r="K11" s="55"/>
      <c r="L11" s="306" t="str">
        <f t="shared" si="0"/>
        <v/>
      </c>
    </row>
    <row r="12" spans="1:13" s="22" customFormat="1" ht="21" customHeight="1" x14ac:dyDescent="0.2">
      <c r="A12" s="78"/>
      <c r="B12" s="79"/>
      <c r="C12" s="80"/>
      <c r="D12" s="81"/>
      <c r="E12" s="82"/>
      <c r="F12" s="83"/>
      <c r="G12" s="84"/>
      <c r="H12" s="85"/>
      <c r="I12" s="86"/>
      <c r="J12" s="86"/>
      <c r="K12" s="55"/>
      <c r="L12" s="306" t="str">
        <f t="shared" si="0"/>
        <v/>
      </c>
    </row>
    <row r="13" spans="1:13" s="22" customFormat="1" ht="21" customHeight="1" x14ac:dyDescent="0.2">
      <c r="A13" s="78"/>
      <c r="B13" s="79"/>
      <c r="C13" s="80"/>
      <c r="D13" s="81"/>
      <c r="E13" s="82"/>
      <c r="F13" s="83"/>
      <c r="G13" s="84"/>
      <c r="H13" s="85"/>
      <c r="I13" s="86"/>
      <c r="J13" s="86"/>
      <c r="K13" s="55"/>
      <c r="L13" s="306" t="str">
        <f t="shared" si="0"/>
        <v/>
      </c>
    </row>
    <row r="14" spans="1:13" s="22" customFormat="1" ht="21" customHeight="1" x14ac:dyDescent="0.2">
      <c r="A14" s="78"/>
      <c r="B14" s="79"/>
      <c r="C14" s="80"/>
      <c r="D14" s="81"/>
      <c r="E14" s="82"/>
      <c r="F14" s="83"/>
      <c r="G14" s="84"/>
      <c r="H14" s="85"/>
      <c r="I14" s="86"/>
      <c r="J14" s="86"/>
      <c r="K14" s="55"/>
      <c r="L14" s="306" t="str">
        <f t="shared" si="0"/>
        <v/>
      </c>
    </row>
    <row r="15" spans="1:13" s="22" customFormat="1" ht="21" customHeight="1" x14ac:dyDescent="0.2">
      <c r="A15" s="78"/>
      <c r="B15" s="79"/>
      <c r="C15" s="80"/>
      <c r="D15" s="81"/>
      <c r="E15" s="82"/>
      <c r="F15" s="83"/>
      <c r="G15" s="84"/>
      <c r="H15" s="85"/>
      <c r="I15" s="86"/>
      <c r="J15" s="86"/>
      <c r="K15" s="55"/>
      <c r="L15" s="306" t="str">
        <f t="shared" si="0"/>
        <v/>
      </c>
    </row>
    <row r="16" spans="1:13" s="22" customFormat="1" ht="21" customHeight="1" x14ac:dyDescent="0.2">
      <c r="A16" s="78"/>
      <c r="B16" s="79"/>
      <c r="C16" s="80"/>
      <c r="D16" s="81"/>
      <c r="E16" s="82"/>
      <c r="F16" s="83"/>
      <c r="G16" s="84"/>
      <c r="H16" s="85"/>
      <c r="I16" s="86"/>
      <c r="J16" s="86"/>
      <c r="K16" s="55"/>
      <c r="L16" s="306" t="str">
        <f t="shared" si="0"/>
        <v/>
      </c>
    </row>
    <row r="17" spans="1:12" s="22" customFormat="1" ht="21" customHeight="1" x14ac:dyDescent="0.2">
      <c r="A17" s="78"/>
      <c r="B17" s="79"/>
      <c r="C17" s="80"/>
      <c r="D17" s="81"/>
      <c r="E17" s="82"/>
      <c r="F17" s="83"/>
      <c r="G17" s="84"/>
      <c r="H17" s="85"/>
      <c r="I17" s="86"/>
      <c r="J17" s="86"/>
      <c r="K17" s="55"/>
      <c r="L17" s="306" t="str">
        <f t="shared" si="0"/>
        <v/>
      </c>
    </row>
    <row r="18" spans="1:12" s="22" customFormat="1" ht="21" customHeight="1" x14ac:dyDescent="0.2">
      <c r="A18" s="78"/>
      <c r="B18" s="79"/>
      <c r="C18" s="80"/>
      <c r="D18" s="81"/>
      <c r="E18" s="82"/>
      <c r="F18" s="83"/>
      <c r="G18" s="84"/>
      <c r="H18" s="85"/>
      <c r="I18" s="86"/>
      <c r="J18" s="86"/>
      <c r="K18" s="55"/>
      <c r="L18" s="306" t="str">
        <f t="shared" si="0"/>
        <v/>
      </c>
    </row>
    <row r="19" spans="1:12" s="22" customFormat="1" ht="21" customHeight="1" x14ac:dyDescent="0.2">
      <c r="A19" s="78"/>
      <c r="B19" s="79"/>
      <c r="C19" s="80"/>
      <c r="D19" s="81"/>
      <c r="E19" s="82"/>
      <c r="F19" s="83"/>
      <c r="G19" s="84"/>
      <c r="H19" s="85"/>
      <c r="I19" s="86"/>
      <c r="J19" s="86"/>
      <c r="K19" s="55"/>
      <c r="L19" s="306" t="str">
        <f t="shared" si="0"/>
        <v/>
      </c>
    </row>
    <row r="20" spans="1:12" s="22" customFormat="1" ht="21" customHeight="1" x14ac:dyDescent="0.2">
      <c r="A20" s="78"/>
      <c r="B20" s="79"/>
      <c r="C20" s="80"/>
      <c r="D20" s="81"/>
      <c r="E20" s="82"/>
      <c r="F20" s="83"/>
      <c r="G20" s="84"/>
      <c r="H20" s="85"/>
      <c r="I20" s="86"/>
      <c r="J20" s="86"/>
      <c r="K20" s="55"/>
      <c r="L20" s="306" t="str">
        <f t="shared" si="0"/>
        <v/>
      </c>
    </row>
    <row r="21" spans="1:12" s="22" customFormat="1" ht="21" customHeight="1" thickBot="1" x14ac:dyDescent="0.25">
      <c r="A21" s="215"/>
      <c r="B21" s="216"/>
      <c r="C21" s="217"/>
      <c r="D21" s="218"/>
      <c r="E21" s="219"/>
      <c r="F21" s="220"/>
      <c r="G21" s="221"/>
      <c r="H21" s="222"/>
      <c r="I21" s="223"/>
      <c r="J21" s="223"/>
      <c r="K21" s="212"/>
      <c r="L21" s="307" t="str">
        <f t="shared" si="0"/>
        <v/>
      </c>
    </row>
    <row r="22" spans="1:12" ht="17.25" customHeight="1" thickTop="1" thickBot="1" x14ac:dyDescent="0.25">
      <c r="A22" s="401" t="s">
        <v>108</v>
      </c>
      <c r="B22" s="402"/>
      <c r="C22" s="402"/>
      <c r="D22" s="402"/>
      <c r="E22" s="402"/>
      <c r="F22" s="402"/>
      <c r="G22" s="402"/>
      <c r="H22" s="402"/>
      <c r="I22" s="402"/>
      <c r="J22" s="402"/>
      <c r="K22" s="402"/>
      <c r="L22" s="224">
        <f>SUM(L4:L21)</f>
        <v>410000</v>
      </c>
    </row>
    <row r="23" spans="1:12" s="7" customFormat="1" ht="17.25" customHeight="1" x14ac:dyDescent="0.2">
      <c r="A23" s="7" t="s">
        <v>109</v>
      </c>
      <c r="D23" s="9"/>
      <c r="E23" s="21"/>
      <c r="F23" s="9"/>
      <c r="G23" s="21"/>
    </row>
    <row r="24" spans="1:12" s="7" customFormat="1" ht="17.25" customHeight="1" x14ac:dyDescent="0.2">
      <c r="D24" s="9"/>
      <c r="E24" s="21"/>
      <c r="F24" s="9"/>
      <c r="G24" s="21"/>
    </row>
    <row r="25" spans="1:12" s="7" customFormat="1" x14ac:dyDescent="0.2">
      <c r="D25" s="9"/>
      <c r="E25" s="21"/>
      <c r="F25" s="9"/>
      <c r="G25" s="21"/>
    </row>
    <row r="26" spans="1:12" s="7" customFormat="1" ht="17.25" customHeight="1" x14ac:dyDescent="0.2">
      <c r="D26" s="9"/>
      <c r="E26" s="21"/>
      <c r="F26" s="9"/>
      <c r="G26" s="21"/>
    </row>
  </sheetData>
  <sheetProtection algorithmName="SHA-512" hashValue="1QClN6ExmsjwPX2aVVDcl03AtqqvoymZb3R22LxDiX6HQEV0G6WgsLnvzG8+h0+orgG34TperEt9++sGuDkLrQ==" saltValue="eRuxpHDfEo1RcZOxYrp06g==" spinCount="100000" sheet="1" formatCells="0" formatColumns="0" formatRows="0"/>
  <mergeCells count="8">
    <mergeCell ref="L2:L3"/>
    <mergeCell ref="A22:K22"/>
    <mergeCell ref="I2:K2"/>
    <mergeCell ref="A2:A3"/>
    <mergeCell ref="B2:B3"/>
    <mergeCell ref="C2:C3"/>
    <mergeCell ref="H2:H3"/>
    <mergeCell ref="D2:G3"/>
  </mergeCells>
  <phoneticPr fontId="16"/>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A3E1-8BBA-4543-B21D-1BBE4EBEAD39}">
  <sheetPr>
    <tabColor rgb="FF66FFFF"/>
    <pageSetUpPr fitToPage="1"/>
  </sheetPr>
  <dimension ref="A1:J37"/>
  <sheetViews>
    <sheetView topLeftCell="B1" zoomScaleNormal="100" workbookViewId="0">
      <selection activeCell="J18" sqref="J18"/>
    </sheetView>
  </sheetViews>
  <sheetFormatPr defaultColWidth="9" defaultRowHeight="14.4" x14ac:dyDescent="0.2"/>
  <cols>
    <col min="1" max="1" width="25.21875" style="1" customWidth="1"/>
    <col min="2" max="2" width="19.21875" style="1" customWidth="1"/>
    <col min="3" max="3" width="10.21875" style="1" customWidth="1"/>
    <col min="4" max="4" width="8.77734375" style="1" customWidth="1"/>
    <col min="5" max="6" width="10.21875" style="1" customWidth="1"/>
    <col min="7" max="7" width="6" style="1" customWidth="1"/>
    <col min="8" max="8" width="6" style="4" customWidth="1"/>
    <col min="9" max="9" width="14.33203125" style="2" customWidth="1"/>
    <col min="10" max="10" width="12.44140625" style="1" customWidth="1"/>
    <col min="11" max="16384" width="9" style="1"/>
  </cols>
  <sheetData>
    <row r="1" spans="1:10" x14ac:dyDescent="0.2">
      <c r="A1" s="1" t="s">
        <v>159</v>
      </c>
    </row>
    <row r="2" spans="1:10" ht="17.25" customHeight="1" thickBot="1" x14ac:dyDescent="0.25">
      <c r="A2" s="1" t="s">
        <v>160</v>
      </c>
      <c r="B2" s="4"/>
      <c r="C2" s="4"/>
      <c r="D2" s="4"/>
      <c r="E2" s="4"/>
      <c r="F2" s="4"/>
      <c r="G2" s="4"/>
      <c r="I2" s="3" t="s">
        <v>95</v>
      </c>
    </row>
    <row r="3" spans="1:10" ht="17.25" customHeight="1" x14ac:dyDescent="0.2">
      <c r="A3" s="435" t="s">
        <v>161</v>
      </c>
      <c r="B3" s="424" t="s">
        <v>162</v>
      </c>
      <c r="C3" s="412" t="s">
        <v>99</v>
      </c>
      <c r="D3" s="412"/>
      <c r="E3" s="412"/>
      <c r="F3" s="412"/>
      <c r="G3" s="412"/>
      <c r="H3" s="437" t="s">
        <v>163</v>
      </c>
      <c r="I3" s="439" t="s">
        <v>164</v>
      </c>
      <c r="J3" s="431" t="s">
        <v>165</v>
      </c>
    </row>
    <row r="4" spans="1:10" ht="35.25" customHeight="1" thickBot="1" x14ac:dyDescent="0.25">
      <c r="A4" s="436"/>
      <c r="B4" s="425"/>
      <c r="C4" s="297" t="s">
        <v>166</v>
      </c>
      <c r="D4" s="297" t="s">
        <v>167</v>
      </c>
      <c r="E4" s="185" t="s">
        <v>168</v>
      </c>
      <c r="F4" s="192" t="s">
        <v>169</v>
      </c>
      <c r="G4" s="183" t="s">
        <v>170</v>
      </c>
      <c r="H4" s="438"/>
      <c r="I4" s="440"/>
      <c r="J4" s="432"/>
    </row>
    <row r="5" spans="1:10" ht="17.25" customHeight="1" x14ac:dyDescent="0.2">
      <c r="A5" s="58" t="s">
        <v>171</v>
      </c>
      <c r="B5" s="59" t="s">
        <v>172</v>
      </c>
      <c r="C5" s="188">
        <v>310286</v>
      </c>
      <c r="D5" s="188">
        <v>9</v>
      </c>
      <c r="E5" s="188">
        <v>75000</v>
      </c>
      <c r="F5" s="188">
        <v>450000</v>
      </c>
      <c r="G5" s="188">
        <v>100</v>
      </c>
      <c r="H5" s="189" t="s">
        <v>173</v>
      </c>
      <c r="I5" s="304">
        <f>IF(B5="","",ROUNDDOWN((C5*D5+E5+F5)*G5%,0))</f>
        <v>3317574</v>
      </c>
      <c r="J5" s="298"/>
    </row>
    <row r="6" spans="1:10" s="12" customFormat="1" ht="17.25" customHeight="1" x14ac:dyDescent="0.2">
      <c r="A6" s="88" t="s">
        <v>171</v>
      </c>
      <c r="B6" s="69" t="s">
        <v>174</v>
      </c>
      <c r="C6" s="190">
        <v>295600</v>
      </c>
      <c r="D6" s="190">
        <v>12</v>
      </c>
      <c r="E6" s="190">
        <v>30000</v>
      </c>
      <c r="F6" s="190">
        <v>0</v>
      </c>
      <c r="G6" s="190">
        <v>50</v>
      </c>
      <c r="H6" s="191" t="s">
        <v>173</v>
      </c>
      <c r="I6" s="304">
        <f t="shared" ref="I6:I25" si="0">IF(B6="","",ROUNDDOWN((C6*D6+E6+F6)*G6%,0))</f>
        <v>1788600</v>
      </c>
      <c r="J6" s="299"/>
    </row>
    <row r="7" spans="1:10" s="11" customFormat="1" ht="17.25" customHeight="1" x14ac:dyDescent="0.2">
      <c r="A7" s="68" t="s">
        <v>175</v>
      </c>
      <c r="B7" s="69" t="s">
        <v>176</v>
      </c>
      <c r="C7" s="190">
        <v>250000</v>
      </c>
      <c r="D7" s="190">
        <v>12</v>
      </c>
      <c r="E7" s="190">
        <v>0</v>
      </c>
      <c r="F7" s="190">
        <v>0</v>
      </c>
      <c r="G7" s="190">
        <v>100</v>
      </c>
      <c r="H7" s="191" t="s">
        <v>177</v>
      </c>
      <c r="I7" s="304">
        <f t="shared" si="0"/>
        <v>3000000</v>
      </c>
      <c r="J7" s="299"/>
    </row>
    <row r="8" spans="1:10" s="11" customFormat="1" ht="17.25" customHeight="1" x14ac:dyDescent="0.2">
      <c r="A8" s="68" t="s">
        <v>175</v>
      </c>
      <c r="B8" s="69" t="s">
        <v>178</v>
      </c>
      <c r="C8" s="190">
        <v>150000</v>
      </c>
      <c r="D8" s="190">
        <v>12</v>
      </c>
      <c r="E8" s="190">
        <v>110000</v>
      </c>
      <c r="F8" s="190">
        <v>0</v>
      </c>
      <c r="G8" s="190">
        <v>30</v>
      </c>
      <c r="H8" s="191" t="s">
        <v>177</v>
      </c>
      <c r="I8" s="304">
        <f t="shared" si="0"/>
        <v>573000</v>
      </c>
      <c r="J8" s="299"/>
    </row>
    <row r="9" spans="1:10" s="11" customFormat="1" ht="17.25" customHeight="1" x14ac:dyDescent="0.2">
      <c r="A9" s="68" t="s">
        <v>175</v>
      </c>
      <c r="B9" s="69" t="s">
        <v>179</v>
      </c>
      <c r="C9" s="190">
        <v>1660</v>
      </c>
      <c r="D9" s="190">
        <v>1200</v>
      </c>
      <c r="E9" s="190">
        <v>0</v>
      </c>
      <c r="F9" s="190">
        <v>0</v>
      </c>
      <c r="G9" s="190">
        <v>100</v>
      </c>
      <c r="H9" s="191" t="s">
        <v>173</v>
      </c>
      <c r="I9" s="304">
        <f t="shared" si="0"/>
        <v>1992000</v>
      </c>
      <c r="J9" s="299"/>
    </row>
    <row r="10" spans="1:10" s="11" customFormat="1" ht="17.25" customHeight="1" x14ac:dyDescent="0.2">
      <c r="A10" s="68" t="s">
        <v>175</v>
      </c>
      <c r="B10" s="69" t="s">
        <v>180</v>
      </c>
      <c r="C10" s="190">
        <v>1430</v>
      </c>
      <c r="D10" s="190">
        <v>900</v>
      </c>
      <c r="E10" s="190">
        <v>0</v>
      </c>
      <c r="F10" s="190">
        <v>0</v>
      </c>
      <c r="G10" s="190">
        <v>100</v>
      </c>
      <c r="H10" s="191" t="s">
        <v>173</v>
      </c>
      <c r="I10" s="304">
        <f t="shared" si="0"/>
        <v>1287000</v>
      </c>
      <c r="J10" s="299"/>
    </row>
    <row r="11" spans="1:10" s="11" customFormat="1" ht="17.25" customHeight="1" x14ac:dyDescent="0.2">
      <c r="A11" s="68"/>
      <c r="B11" s="69"/>
      <c r="C11" s="190"/>
      <c r="D11" s="190"/>
      <c r="E11" s="190"/>
      <c r="F11" s="190"/>
      <c r="G11" s="190"/>
      <c r="H11" s="191"/>
      <c r="I11" s="304" t="str">
        <f t="shared" si="0"/>
        <v/>
      </c>
      <c r="J11" s="299"/>
    </row>
    <row r="12" spans="1:10" s="11" customFormat="1" ht="17.25" customHeight="1" x14ac:dyDescent="0.2">
      <c r="A12" s="68"/>
      <c r="B12" s="69"/>
      <c r="C12" s="190"/>
      <c r="D12" s="190"/>
      <c r="E12" s="190"/>
      <c r="F12" s="190"/>
      <c r="G12" s="190"/>
      <c r="H12" s="191"/>
      <c r="I12" s="304" t="str">
        <f t="shared" si="0"/>
        <v/>
      </c>
      <c r="J12" s="299"/>
    </row>
    <row r="13" spans="1:10" s="11" customFormat="1" ht="17.25" customHeight="1" x14ac:dyDescent="0.2">
      <c r="A13" s="90"/>
      <c r="B13" s="91"/>
      <c r="C13" s="193"/>
      <c r="D13" s="193"/>
      <c r="E13" s="193"/>
      <c r="F13" s="193"/>
      <c r="G13" s="193"/>
      <c r="H13" s="194"/>
      <c r="I13" s="304" t="str">
        <f>IF(B13="","",ROUNDDOWN((C13*D13+E13+F13)*G13%,0))</f>
        <v/>
      </c>
      <c r="J13" s="299"/>
    </row>
    <row r="14" spans="1:10" s="11" customFormat="1" ht="17.25" customHeight="1" x14ac:dyDescent="0.2">
      <c r="A14" s="90"/>
      <c r="B14" s="91"/>
      <c r="C14" s="193"/>
      <c r="D14" s="193"/>
      <c r="E14" s="193"/>
      <c r="F14" s="193"/>
      <c r="G14" s="193"/>
      <c r="H14" s="194"/>
      <c r="I14" s="304" t="str">
        <f t="shared" si="0"/>
        <v/>
      </c>
      <c r="J14" s="299"/>
    </row>
    <row r="15" spans="1:10" s="11" customFormat="1" ht="17.25" customHeight="1" x14ac:dyDescent="0.2">
      <c r="A15" s="90"/>
      <c r="B15" s="91"/>
      <c r="C15" s="193"/>
      <c r="D15" s="193"/>
      <c r="E15" s="193"/>
      <c r="F15" s="193"/>
      <c r="G15" s="193"/>
      <c r="H15" s="194"/>
      <c r="I15" s="304" t="str">
        <f t="shared" si="0"/>
        <v/>
      </c>
      <c r="J15" s="299"/>
    </row>
    <row r="16" spans="1:10" s="11" customFormat="1" ht="17.25" customHeight="1" x14ac:dyDescent="0.2">
      <c r="A16" s="68"/>
      <c r="B16" s="69"/>
      <c r="C16" s="190"/>
      <c r="D16" s="190"/>
      <c r="E16" s="190"/>
      <c r="F16" s="190"/>
      <c r="G16" s="190"/>
      <c r="H16" s="191"/>
      <c r="I16" s="304" t="str">
        <f t="shared" si="0"/>
        <v/>
      </c>
      <c r="J16" s="299"/>
    </row>
    <row r="17" spans="1:10" s="11" customFormat="1" ht="17.25" customHeight="1" x14ac:dyDescent="0.2">
      <c r="A17" s="68"/>
      <c r="B17" s="69"/>
      <c r="C17" s="190"/>
      <c r="D17" s="190"/>
      <c r="E17" s="190"/>
      <c r="F17" s="190"/>
      <c r="G17" s="190"/>
      <c r="H17" s="191"/>
      <c r="I17" s="304" t="str">
        <f t="shared" si="0"/>
        <v/>
      </c>
      <c r="J17" s="299"/>
    </row>
    <row r="18" spans="1:10" s="11" customFormat="1" ht="17.25" customHeight="1" x14ac:dyDescent="0.2">
      <c r="A18" s="68"/>
      <c r="B18" s="69"/>
      <c r="C18" s="190"/>
      <c r="D18" s="190"/>
      <c r="E18" s="190"/>
      <c r="F18" s="190"/>
      <c r="G18" s="190"/>
      <c r="H18" s="191"/>
      <c r="I18" s="304" t="str">
        <f t="shared" si="0"/>
        <v/>
      </c>
      <c r="J18" s="299"/>
    </row>
    <row r="19" spans="1:10" s="11" customFormat="1" ht="17.25" customHeight="1" x14ac:dyDescent="0.2">
      <c r="A19" s="68"/>
      <c r="B19" s="69"/>
      <c r="C19" s="190"/>
      <c r="D19" s="190"/>
      <c r="E19" s="190"/>
      <c r="F19" s="190"/>
      <c r="G19" s="190"/>
      <c r="H19" s="191"/>
      <c r="I19" s="304" t="str">
        <f t="shared" si="0"/>
        <v/>
      </c>
      <c r="J19" s="299"/>
    </row>
    <row r="20" spans="1:10" s="11" customFormat="1" ht="17.25" customHeight="1" x14ac:dyDescent="0.2">
      <c r="A20" s="68"/>
      <c r="B20" s="69"/>
      <c r="C20" s="190"/>
      <c r="D20" s="190"/>
      <c r="E20" s="190"/>
      <c r="F20" s="190"/>
      <c r="G20" s="190"/>
      <c r="H20" s="191"/>
      <c r="I20" s="304" t="str">
        <f t="shared" si="0"/>
        <v/>
      </c>
      <c r="J20" s="299"/>
    </row>
    <row r="21" spans="1:10" s="11" customFormat="1" ht="17.25" customHeight="1" x14ac:dyDescent="0.2">
      <c r="A21" s="68"/>
      <c r="B21" s="69"/>
      <c r="C21" s="190"/>
      <c r="D21" s="190"/>
      <c r="E21" s="190"/>
      <c r="F21" s="190"/>
      <c r="G21" s="190"/>
      <c r="H21" s="191"/>
      <c r="I21" s="304" t="str">
        <f t="shared" si="0"/>
        <v/>
      </c>
      <c r="J21" s="299"/>
    </row>
    <row r="22" spans="1:10" s="11" customFormat="1" ht="17.25" customHeight="1" x14ac:dyDescent="0.2">
      <c r="A22" s="90"/>
      <c r="B22" s="91"/>
      <c r="C22" s="193"/>
      <c r="D22" s="193"/>
      <c r="E22" s="193"/>
      <c r="F22" s="193"/>
      <c r="G22" s="193"/>
      <c r="H22" s="194"/>
      <c r="I22" s="304" t="str">
        <f t="shared" si="0"/>
        <v/>
      </c>
      <c r="J22" s="299"/>
    </row>
    <row r="23" spans="1:10" s="11" customFormat="1" ht="17.25" customHeight="1" x14ac:dyDescent="0.2">
      <c r="A23" s="90"/>
      <c r="B23" s="91"/>
      <c r="C23" s="193"/>
      <c r="D23" s="193"/>
      <c r="E23" s="193"/>
      <c r="F23" s="193"/>
      <c r="G23" s="193"/>
      <c r="H23" s="194"/>
      <c r="I23" s="304" t="str">
        <f t="shared" si="0"/>
        <v/>
      </c>
      <c r="J23" s="299"/>
    </row>
    <row r="24" spans="1:10" s="11" customFormat="1" ht="17.25" customHeight="1" x14ac:dyDescent="0.2">
      <c r="A24" s="90"/>
      <c r="B24" s="91"/>
      <c r="C24" s="193"/>
      <c r="D24" s="193"/>
      <c r="E24" s="193"/>
      <c r="F24" s="193"/>
      <c r="G24" s="193"/>
      <c r="H24" s="194"/>
      <c r="I24" s="304" t="str">
        <f t="shared" si="0"/>
        <v/>
      </c>
      <c r="J24" s="299"/>
    </row>
    <row r="25" spans="1:10" s="11" customFormat="1" ht="17.25" customHeight="1" thickBot="1" x14ac:dyDescent="0.25">
      <c r="A25" s="93"/>
      <c r="B25" s="94"/>
      <c r="C25" s="195"/>
      <c r="D25" s="195"/>
      <c r="E25" s="195"/>
      <c r="F25" s="195"/>
      <c r="G25" s="195"/>
      <c r="H25" s="196"/>
      <c r="I25" s="305" t="str">
        <f t="shared" si="0"/>
        <v/>
      </c>
      <c r="J25" s="300"/>
    </row>
    <row r="26" spans="1:10" ht="17.25" customHeight="1" thickTop="1" thickBot="1" x14ac:dyDescent="0.25">
      <c r="A26" s="433" t="s">
        <v>181</v>
      </c>
      <c r="B26" s="434"/>
      <c r="C26" s="434"/>
      <c r="D26" s="434"/>
      <c r="E26" s="434"/>
      <c r="F26" s="434"/>
      <c r="G26" s="434"/>
      <c r="H26" s="434"/>
      <c r="I26" s="225">
        <f>SUM(I5:I25)</f>
        <v>11958174</v>
      </c>
      <c r="J26" s="285"/>
    </row>
    <row r="27" spans="1:10" s="7" customFormat="1" ht="16.8" customHeight="1" x14ac:dyDescent="0.2">
      <c r="A27" s="7" t="s">
        <v>109</v>
      </c>
      <c r="H27" s="9"/>
      <c r="I27" s="8"/>
    </row>
    <row r="28" spans="1:10" s="7" customFormat="1" ht="16.8" customHeight="1" x14ac:dyDescent="0.2">
      <c r="H28" s="9"/>
      <c r="I28" s="8"/>
    </row>
    <row r="29" spans="1:10" s="7" customFormat="1" ht="17.25" customHeight="1" x14ac:dyDescent="0.2">
      <c r="H29" s="8"/>
    </row>
    <row r="30" spans="1:10" ht="16.8" customHeight="1" x14ac:dyDescent="0.2"/>
    <row r="31" spans="1:10" ht="16.8" customHeight="1" x14ac:dyDescent="0.2"/>
    <row r="32" spans="1:10" ht="16.8" customHeight="1" x14ac:dyDescent="0.2"/>
    <row r="33" spans="1:1" ht="16.8" customHeight="1" x14ac:dyDescent="0.2"/>
    <row r="34" spans="1:1" ht="16.8" customHeight="1" x14ac:dyDescent="0.2">
      <c r="A34" s="6"/>
    </row>
    <row r="35" spans="1:1" ht="16.8" customHeight="1" x14ac:dyDescent="0.2">
      <c r="A35" s="6"/>
    </row>
    <row r="36" spans="1:1" ht="16.8" customHeight="1" x14ac:dyDescent="0.2">
      <c r="A36" s="6"/>
    </row>
    <row r="37" spans="1:1" ht="16.8" customHeight="1" x14ac:dyDescent="0.2">
      <c r="A37" s="6"/>
    </row>
  </sheetData>
  <sheetProtection algorithmName="SHA-512" hashValue="7AUa8DGf4nsrLm/Eeai/kNi1pg6w0Lm+VVq4xYy/qJi9Om7Tc553REjGZrLk1Uw2YRcO34PI2Ndb1C+4I/iWzg==" saltValue="yJYtNknOq3a5ItG1+g7Lnw==" spinCount="100000" sheet="1" formatCells="0" formatColumns="0" formatRows="0"/>
  <protectedRanges>
    <protectedRange sqref="A5:H25" name="範囲1"/>
  </protectedRanges>
  <dataConsolidate/>
  <mergeCells count="7">
    <mergeCell ref="J3:J4"/>
    <mergeCell ref="A26:H26"/>
    <mergeCell ref="A3:A4"/>
    <mergeCell ref="B3:B4"/>
    <mergeCell ref="C3:G3"/>
    <mergeCell ref="H3:H4"/>
    <mergeCell ref="I3:I4"/>
  </mergeCells>
  <phoneticPr fontId="16"/>
  <dataValidations count="1">
    <dataValidation type="list" allowBlank="1" showInputMessage="1" showErrorMessage="1" sqref="H5:H25" xr:uid="{A69CAE38-356F-4BF2-8099-6FAE35FC9D39}">
      <formula1>"直雇用,派遣"</formula1>
    </dataValidation>
  </dataValidations>
  <pageMargins left="0.31496062992125984" right="0.31496062992125984" top="0.74803149606299213" bottom="0.74803149606299213" header="0.31496062992125984" footer="0.31496062992125984"/>
  <pageSetup paperSize="9" fitToHeight="0"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G37"/>
  <sheetViews>
    <sheetView workbookViewId="0">
      <selection activeCell="A29" sqref="A29:B29"/>
    </sheetView>
  </sheetViews>
  <sheetFormatPr defaultColWidth="9" defaultRowHeight="14.4" x14ac:dyDescent="0.2"/>
  <cols>
    <col min="1" max="1" width="15.44140625" style="1" customWidth="1"/>
    <col min="2" max="2" width="48.44140625" style="1" customWidth="1"/>
    <col min="3" max="3" width="14.44140625" style="1" customWidth="1"/>
    <col min="4" max="4" width="8.77734375" style="1" customWidth="1"/>
    <col min="5" max="5" width="17" style="2" customWidth="1"/>
    <col min="6" max="16384" width="9" style="1"/>
  </cols>
  <sheetData>
    <row r="1" spans="1:7" ht="19.5" customHeight="1" x14ac:dyDescent="0.2">
      <c r="A1" s="24" t="s">
        <v>188</v>
      </c>
      <c r="B1" s="24"/>
      <c r="E1" s="1"/>
      <c r="F1" s="2"/>
      <c r="G1" s="7"/>
    </row>
    <row r="2" spans="1:7" ht="17.25" customHeight="1" thickBot="1" x14ac:dyDescent="0.25">
      <c r="A2" s="1" t="s">
        <v>189</v>
      </c>
      <c r="E2" s="3" t="s">
        <v>95</v>
      </c>
    </row>
    <row r="3" spans="1:7" ht="14.25" customHeight="1" x14ac:dyDescent="0.2">
      <c r="A3" s="441" t="s">
        <v>162</v>
      </c>
      <c r="B3" s="424" t="s">
        <v>190</v>
      </c>
      <c r="C3" s="412" t="s">
        <v>191</v>
      </c>
      <c r="D3" s="412"/>
      <c r="E3" s="420" t="s">
        <v>112</v>
      </c>
    </row>
    <row r="4" spans="1:7" ht="14.25" customHeight="1" thickBot="1" x14ac:dyDescent="0.25">
      <c r="A4" s="436"/>
      <c r="B4" s="425"/>
      <c r="C4" s="16" t="s">
        <v>101</v>
      </c>
      <c r="D4" s="16" t="s">
        <v>144</v>
      </c>
      <c r="E4" s="421"/>
    </row>
    <row r="5" spans="1:7" s="7" customFormat="1" ht="17.25" customHeight="1" x14ac:dyDescent="0.2">
      <c r="A5" s="96" t="s">
        <v>192</v>
      </c>
      <c r="B5" s="106" t="s">
        <v>193</v>
      </c>
      <c r="C5" s="106">
        <v>12000</v>
      </c>
      <c r="D5" s="106">
        <v>1</v>
      </c>
      <c r="E5" s="301">
        <f>IF(B5="","",ROUNDDOWN(C5*D5,0))</f>
        <v>12000</v>
      </c>
      <c r="F5" s="13"/>
    </row>
    <row r="6" spans="1:7" ht="17.25" customHeight="1" x14ac:dyDescent="0.2">
      <c r="A6" s="96"/>
      <c r="B6" s="106"/>
      <c r="C6" s="106"/>
      <c r="D6" s="106"/>
      <c r="E6" s="301" t="str">
        <f t="shared" ref="E6:E28" si="0">IF(B6="","",ROUNDDOWN(C6*D6,0))</f>
        <v/>
      </c>
    </row>
    <row r="7" spans="1:7" ht="17.25" customHeight="1" x14ac:dyDescent="0.2">
      <c r="A7" s="34"/>
      <c r="B7" s="97"/>
      <c r="C7" s="97"/>
      <c r="D7" s="97"/>
      <c r="E7" s="301" t="str">
        <f t="shared" si="0"/>
        <v/>
      </c>
    </row>
    <row r="8" spans="1:7" ht="17.25" customHeight="1" x14ac:dyDescent="0.2">
      <c r="A8" s="34"/>
      <c r="B8" s="97"/>
      <c r="C8" s="97"/>
      <c r="D8" s="97"/>
      <c r="E8" s="301" t="str">
        <f t="shared" si="0"/>
        <v/>
      </c>
    </row>
    <row r="9" spans="1:7" ht="17.25" customHeight="1" x14ac:dyDescent="0.2">
      <c r="A9" s="34"/>
      <c r="B9" s="97"/>
      <c r="C9" s="97"/>
      <c r="D9" s="97"/>
      <c r="E9" s="301" t="str">
        <f t="shared" si="0"/>
        <v/>
      </c>
    </row>
    <row r="10" spans="1:7" ht="17.25" customHeight="1" x14ac:dyDescent="0.2">
      <c r="A10" s="34"/>
      <c r="B10" s="97"/>
      <c r="C10" s="97"/>
      <c r="D10" s="97"/>
      <c r="E10" s="301" t="str">
        <f t="shared" si="0"/>
        <v/>
      </c>
    </row>
    <row r="11" spans="1:7" ht="17.25" customHeight="1" x14ac:dyDescent="0.2">
      <c r="A11" s="34"/>
      <c r="B11" s="97"/>
      <c r="C11" s="97"/>
      <c r="D11" s="97"/>
      <c r="E11" s="301" t="str">
        <f t="shared" si="0"/>
        <v/>
      </c>
    </row>
    <row r="12" spans="1:7" ht="17.25" customHeight="1" x14ac:dyDescent="0.2">
      <c r="A12" s="34"/>
      <c r="B12" s="97"/>
      <c r="C12" s="97"/>
      <c r="D12" s="97"/>
      <c r="E12" s="301" t="str">
        <f t="shared" si="0"/>
        <v/>
      </c>
    </row>
    <row r="13" spans="1:7" ht="17.25" customHeight="1" x14ac:dyDescent="0.2">
      <c r="A13" s="34"/>
      <c r="B13" s="97"/>
      <c r="C13" s="97"/>
      <c r="D13" s="97"/>
      <c r="E13" s="301" t="str">
        <f t="shared" si="0"/>
        <v/>
      </c>
    </row>
    <row r="14" spans="1:7" ht="17.25" customHeight="1" x14ac:dyDescent="0.2">
      <c r="A14" s="34"/>
      <c r="B14" s="97"/>
      <c r="C14" s="97"/>
      <c r="D14" s="97"/>
      <c r="E14" s="301" t="str">
        <f t="shared" si="0"/>
        <v/>
      </c>
    </row>
    <row r="15" spans="1:7" ht="17.25" customHeight="1" x14ac:dyDescent="0.2">
      <c r="A15" s="34"/>
      <c r="B15" s="97"/>
      <c r="C15" s="97"/>
      <c r="D15" s="97"/>
      <c r="E15" s="301" t="str">
        <f t="shared" si="0"/>
        <v/>
      </c>
    </row>
    <row r="16" spans="1:7" ht="17.25" customHeight="1" x14ac:dyDescent="0.2">
      <c r="A16" s="34"/>
      <c r="B16" s="97"/>
      <c r="C16" s="97"/>
      <c r="D16" s="97"/>
      <c r="E16" s="301" t="str">
        <f t="shared" si="0"/>
        <v/>
      </c>
    </row>
    <row r="17" spans="1:5" ht="17.25" customHeight="1" x14ac:dyDescent="0.2">
      <c r="A17" s="34"/>
      <c r="B17" s="97"/>
      <c r="C17" s="97"/>
      <c r="D17" s="97"/>
      <c r="E17" s="301" t="str">
        <f t="shared" si="0"/>
        <v/>
      </c>
    </row>
    <row r="18" spans="1:5" ht="17.25" customHeight="1" x14ac:dyDescent="0.2">
      <c r="A18" s="34"/>
      <c r="B18" s="97"/>
      <c r="C18" s="97"/>
      <c r="D18" s="97"/>
      <c r="E18" s="301" t="str">
        <f t="shared" si="0"/>
        <v/>
      </c>
    </row>
    <row r="19" spans="1:5" ht="17.25" customHeight="1" x14ac:dyDescent="0.2">
      <c r="A19" s="34"/>
      <c r="B19" s="97"/>
      <c r="C19" s="97"/>
      <c r="D19" s="97"/>
      <c r="E19" s="301" t="str">
        <f t="shared" si="0"/>
        <v/>
      </c>
    </row>
    <row r="20" spans="1:5" ht="17.25" customHeight="1" x14ac:dyDescent="0.2">
      <c r="A20" s="34"/>
      <c r="B20" s="97"/>
      <c r="C20" s="97"/>
      <c r="D20" s="97"/>
      <c r="E20" s="301" t="str">
        <f t="shared" si="0"/>
        <v/>
      </c>
    </row>
    <row r="21" spans="1:5" ht="17.25" customHeight="1" x14ac:dyDescent="0.2">
      <c r="A21" s="34"/>
      <c r="B21" s="97"/>
      <c r="C21" s="97"/>
      <c r="D21" s="97"/>
      <c r="E21" s="301" t="str">
        <f t="shared" si="0"/>
        <v/>
      </c>
    </row>
    <row r="22" spans="1:5" ht="17.25" customHeight="1" x14ac:dyDescent="0.2">
      <c r="A22" s="34"/>
      <c r="B22" s="97"/>
      <c r="C22" s="97"/>
      <c r="D22" s="97"/>
      <c r="E22" s="301" t="str">
        <f t="shared" si="0"/>
        <v/>
      </c>
    </row>
    <row r="23" spans="1:5" ht="17.25" customHeight="1" x14ac:dyDescent="0.2">
      <c r="A23" s="34"/>
      <c r="B23" s="97"/>
      <c r="C23" s="97"/>
      <c r="D23" s="97"/>
      <c r="E23" s="301" t="str">
        <f t="shared" si="0"/>
        <v/>
      </c>
    </row>
    <row r="24" spans="1:5" ht="17.25" customHeight="1" x14ac:dyDescent="0.2">
      <c r="A24" s="34"/>
      <c r="B24" s="97"/>
      <c r="C24" s="97"/>
      <c r="D24" s="97"/>
      <c r="E24" s="301" t="str">
        <f t="shared" si="0"/>
        <v/>
      </c>
    </row>
    <row r="25" spans="1:5" ht="17.25" customHeight="1" x14ac:dyDescent="0.2">
      <c r="A25" s="34"/>
      <c r="B25" s="97"/>
      <c r="C25" s="97"/>
      <c r="D25" s="97"/>
      <c r="E25" s="301" t="str">
        <f t="shared" si="0"/>
        <v/>
      </c>
    </row>
    <row r="26" spans="1:5" ht="17.25" customHeight="1" x14ac:dyDescent="0.2">
      <c r="A26" s="34"/>
      <c r="B26" s="97"/>
      <c r="C26" s="97"/>
      <c r="D26" s="97"/>
      <c r="E26" s="301" t="str">
        <f t="shared" si="0"/>
        <v/>
      </c>
    </row>
    <row r="27" spans="1:5" ht="17.25" customHeight="1" x14ac:dyDescent="0.2">
      <c r="A27" s="34"/>
      <c r="B27" s="97"/>
      <c r="C27" s="97"/>
      <c r="D27" s="97"/>
      <c r="E27" s="301" t="str">
        <f t="shared" si="0"/>
        <v/>
      </c>
    </row>
    <row r="28" spans="1:5" ht="17.25" customHeight="1" thickBot="1" x14ac:dyDescent="0.25">
      <c r="A28" s="202"/>
      <c r="B28" s="226"/>
      <c r="C28" s="226"/>
      <c r="D28" s="226"/>
      <c r="E28" s="303" t="str">
        <f t="shared" si="0"/>
        <v/>
      </c>
    </row>
    <row r="29" spans="1:5" ht="17.25" customHeight="1" thickTop="1" thickBot="1" x14ac:dyDescent="0.25">
      <c r="A29" s="401" t="s">
        <v>108</v>
      </c>
      <c r="B29" s="402"/>
      <c r="C29" s="200"/>
      <c r="D29" s="200"/>
      <c r="E29" s="209">
        <f>SUM(E5:E28)</f>
        <v>12000</v>
      </c>
    </row>
    <row r="30" spans="1:5" s="7" customFormat="1" ht="17.25" customHeight="1" x14ac:dyDescent="0.2">
      <c r="A30" s="7" t="s">
        <v>109</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1jOba/AF2Gr995FmPSW/LxtK6ey8Hkjf7m5tF4dQRE/5DS6B2Ar1dZVj/eSd3Tw//BO+FzNMuPBr+WdQNdyiYg==" saltValue="isHwYJZDmPE+YKlRz56SUw==" spinCount="100000" sheet="1" formatCells="0" formatColumns="0" formatRows="0"/>
  <mergeCells count="5">
    <mergeCell ref="A29:B29"/>
    <mergeCell ref="C3:D3"/>
    <mergeCell ref="E3:E4"/>
    <mergeCell ref="A3:A4"/>
    <mergeCell ref="B3:B4"/>
  </mergeCells>
  <phoneticPr fontId="16"/>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0"/>
  <sheetViews>
    <sheetView zoomScaleNormal="100" workbookViewId="0">
      <selection activeCell="J20" sqref="J20"/>
    </sheetView>
  </sheetViews>
  <sheetFormatPr defaultColWidth="9" defaultRowHeight="14.4" x14ac:dyDescent="0.2"/>
  <cols>
    <col min="1" max="1" width="25.21875" style="1" customWidth="1"/>
    <col min="2" max="2" width="19.21875" style="1" customWidth="1"/>
    <col min="3" max="6" width="10.21875" style="1" customWidth="1"/>
    <col min="7" max="7" width="10.21875" style="1" hidden="1" customWidth="1"/>
    <col min="8" max="8" width="8.77734375" style="4" customWidth="1"/>
    <col min="9" max="9" width="20" style="2" customWidth="1"/>
    <col min="10" max="10" width="12.44140625" style="2" customWidth="1"/>
    <col min="11" max="11" width="9" style="7"/>
    <col min="12" max="13" width="34" style="1" customWidth="1"/>
    <col min="14" max="16384" width="9" style="1"/>
  </cols>
  <sheetData>
    <row r="1" spans="1:11" x14ac:dyDescent="0.2">
      <c r="A1" s="1" t="s">
        <v>159</v>
      </c>
    </row>
    <row r="2" spans="1:11" ht="17.25" customHeight="1" thickBot="1" x14ac:dyDescent="0.25">
      <c r="A2" s="1" t="s">
        <v>160</v>
      </c>
      <c r="B2" s="4"/>
      <c r="C2" s="4"/>
      <c r="D2" s="4"/>
      <c r="E2" s="4"/>
      <c r="F2" s="4"/>
      <c r="G2" s="4"/>
      <c r="I2" s="3" t="s">
        <v>95</v>
      </c>
      <c r="J2" s="3"/>
    </row>
    <row r="3" spans="1:11" ht="17.25" customHeight="1" x14ac:dyDescent="0.2">
      <c r="A3" s="435" t="s">
        <v>161</v>
      </c>
      <c r="B3" s="424" t="s">
        <v>162</v>
      </c>
      <c r="C3" s="412" t="s">
        <v>99</v>
      </c>
      <c r="D3" s="412"/>
      <c r="E3" s="412"/>
      <c r="F3" s="412"/>
      <c r="G3" s="412"/>
      <c r="H3" s="437" t="s">
        <v>182</v>
      </c>
      <c r="I3" s="420" t="s">
        <v>164</v>
      </c>
      <c r="J3" s="442" t="s">
        <v>165</v>
      </c>
    </row>
    <row r="4" spans="1:11" ht="17.25" customHeight="1" thickBot="1" x14ac:dyDescent="0.25">
      <c r="A4" s="436"/>
      <c r="B4" s="425"/>
      <c r="C4" s="147" t="s">
        <v>183</v>
      </c>
      <c r="D4" s="148" t="s">
        <v>184</v>
      </c>
      <c r="E4" s="147" t="s">
        <v>185</v>
      </c>
      <c r="F4" s="148" t="s">
        <v>186</v>
      </c>
      <c r="G4" s="149"/>
      <c r="H4" s="438"/>
      <c r="I4" s="421"/>
      <c r="J4" s="443"/>
    </row>
    <row r="5" spans="1:11" ht="17.25" customHeight="1" x14ac:dyDescent="0.2">
      <c r="A5" s="58" t="s">
        <v>187</v>
      </c>
      <c r="B5" s="69" t="s">
        <v>172</v>
      </c>
      <c r="C5" s="150">
        <v>4300</v>
      </c>
      <c r="D5" s="151">
        <v>500</v>
      </c>
      <c r="E5" s="173"/>
      <c r="F5" s="174"/>
      <c r="G5" s="175"/>
      <c r="H5" s="87" t="s">
        <v>173</v>
      </c>
      <c r="I5" s="301">
        <f>IF(B5="","",ROUNDDOWN((C5*D5)+(E5*F5),0))</f>
        <v>2150000</v>
      </c>
      <c r="J5" s="281"/>
    </row>
    <row r="6" spans="1:11" s="12" customFormat="1" ht="17.25" customHeight="1" x14ac:dyDescent="0.2">
      <c r="A6" s="68" t="s">
        <v>175</v>
      </c>
      <c r="B6" s="69" t="s">
        <v>176</v>
      </c>
      <c r="C6" s="152">
        <v>1660</v>
      </c>
      <c r="D6" s="153">
        <v>200</v>
      </c>
      <c r="E6" s="152"/>
      <c r="F6" s="153"/>
      <c r="G6" s="176"/>
      <c r="H6" s="89" t="s">
        <v>173</v>
      </c>
      <c r="I6" s="301">
        <f t="shared" ref="I6:I25" si="0">IF(B6="","",ROUNDDOWN((C6*D6)+(E6*F6),0))</f>
        <v>332000</v>
      </c>
      <c r="J6" s="282"/>
      <c r="K6" s="13"/>
    </row>
    <row r="7" spans="1:11" s="11" customFormat="1" ht="17.25" customHeight="1" x14ac:dyDescent="0.2">
      <c r="A7" s="88" t="s">
        <v>187</v>
      </c>
      <c r="B7" s="69" t="s">
        <v>174</v>
      </c>
      <c r="C7" s="152"/>
      <c r="D7" s="153"/>
      <c r="E7" s="152">
        <v>301340</v>
      </c>
      <c r="F7" s="153">
        <v>12</v>
      </c>
      <c r="G7" s="176"/>
      <c r="H7" s="89" t="s">
        <v>173</v>
      </c>
      <c r="I7" s="301">
        <f t="shared" si="0"/>
        <v>3616080</v>
      </c>
      <c r="J7" s="282"/>
      <c r="K7" s="12"/>
    </row>
    <row r="8" spans="1:11" s="11" customFormat="1" ht="17.25" customHeight="1" x14ac:dyDescent="0.2">
      <c r="A8" s="68" t="s">
        <v>175</v>
      </c>
      <c r="B8" s="69" t="s">
        <v>178</v>
      </c>
      <c r="C8" s="152"/>
      <c r="D8" s="153"/>
      <c r="E8" s="180">
        <v>254980</v>
      </c>
      <c r="F8" s="181">
        <v>3</v>
      </c>
      <c r="G8" s="176"/>
      <c r="H8" s="89" t="s">
        <v>173</v>
      </c>
      <c r="I8" s="301">
        <f>IF(B8="","",ROUNDDOWN((C8*D8)+(E8*F8),0))</f>
        <v>764940</v>
      </c>
      <c r="J8" s="282"/>
      <c r="K8" s="12"/>
    </row>
    <row r="9" spans="1:11" s="11" customFormat="1" ht="17.25" customHeight="1" x14ac:dyDescent="0.2">
      <c r="A9" s="58"/>
      <c r="B9" s="69"/>
      <c r="C9" s="150"/>
      <c r="D9" s="151"/>
      <c r="E9" s="152"/>
      <c r="F9" s="153"/>
      <c r="G9" s="176"/>
      <c r="H9" s="87"/>
      <c r="I9" s="301" t="str">
        <f t="shared" si="0"/>
        <v/>
      </c>
      <c r="J9" s="282"/>
      <c r="K9" s="12"/>
    </row>
    <row r="10" spans="1:11" s="11" customFormat="1" ht="17.25" customHeight="1" x14ac:dyDescent="0.2">
      <c r="A10" s="68"/>
      <c r="B10" s="69"/>
      <c r="C10" s="152"/>
      <c r="D10" s="153"/>
      <c r="E10" s="152"/>
      <c r="F10" s="153"/>
      <c r="G10" s="176"/>
      <c r="H10" s="89"/>
      <c r="I10" s="301" t="str">
        <f t="shared" si="0"/>
        <v/>
      </c>
      <c r="J10" s="282"/>
      <c r="K10" s="12"/>
    </row>
    <row r="11" spans="1:11" s="11" customFormat="1" ht="17.25" customHeight="1" x14ac:dyDescent="0.2">
      <c r="A11" s="88"/>
      <c r="B11" s="69"/>
      <c r="C11" s="152"/>
      <c r="D11" s="153"/>
      <c r="E11" s="152"/>
      <c r="F11" s="153"/>
      <c r="G11" s="176"/>
      <c r="H11" s="89"/>
      <c r="I11" s="301" t="str">
        <f t="shared" si="0"/>
        <v/>
      </c>
      <c r="J11" s="282"/>
      <c r="K11" s="12"/>
    </row>
    <row r="12" spans="1:11" s="11" customFormat="1" ht="17.25" customHeight="1" x14ac:dyDescent="0.2">
      <c r="A12" s="68"/>
      <c r="B12" s="69"/>
      <c r="C12" s="152"/>
      <c r="D12" s="153"/>
      <c r="E12" s="152"/>
      <c r="F12" s="153"/>
      <c r="G12" s="176"/>
      <c r="H12" s="89"/>
      <c r="I12" s="301" t="str">
        <f t="shared" si="0"/>
        <v/>
      </c>
      <c r="J12" s="282"/>
      <c r="K12" s="12"/>
    </row>
    <row r="13" spans="1:11" s="11" customFormat="1" ht="17.25" customHeight="1" x14ac:dyDescent="0.2">
      <c r="A13" s="58"/>
      <c r="B13" s="69"/>
      <c r="C13" s="150"/>
      <c r="D13" s="151"/>
      <c r="E13" s="152"/>
      <c r="F13" s="153"/>
      <c r="G13" s="176"/>
      <c r="H13" s="87"/>
      <c r="I13" s="301" t="str">
        <f t="shared" si="0"/>
        <v/>
      </c>
      <c r="J13" s="282"/>
      <c r="K13" s="12"/>
    </row>
    <row r="14" spans="1:11" s="11" customFormat="1" ht="17.25" customHeight="1" x14ac:dyDescent="0.2">
      <c r="A14" s="68"/>
      <c r="B14" s="69"/>
      <c r="C14" s="152"/>
      <c r="D14" s="153"/>
      <c r="E14" s="152"/>
      <c r="F14" s="153"/>
      <c r="G14" s="176"/>
      <c r="H14" s="89"/>
      <c r="I14" s="301" t="str">
        <f t="shared" si="0"/>
        <v/>
      </c>
      <c r="J14" s="282"/>
      <c r="K14" s="12"/>
    </row>
    <row r="15" spans="1:11" s="11" customFormat="1" ht="17.25" customHeight="1" x14ac:dyDescent="0.2">
      <c r="A15" s="88"/>
      <c r="B15" s="69"/>
      <c r="C15" s="152"/>
      <c r="D15" s="153"/>
      <c r="E15" s="152"/>
      <c r="F15" s="153"/>
      <c r="G15" s="176"/>
      <c r="H15" s="89"/>
      <c r="I15" s="301" t="str">
        <f t="shared" si="0"/>
        <v/>
      </c>
      <c r="J15" s="282"/>
      <c r="K15" s="12"/>
    </row>
    <row r="16" spans="1:11" s="11" customFormat="1" ht="17.25" customHeight="1" x14ac:dyDescent="0.2">
      <c r="A16" s="68"/>
      <c r="B16" s="69"/>
      <c r="C16" s="152"/>
      <c r="D16" s="153"/>
      <c r="E16" s="152"/>
      <c r="F16" s="153"/>
      <c r="G16" s="176"/>
      <c r="H16" s="89"/>
      <c r="I16" s="301" t="str">
        <f t="shared" si="0"/>
        <v/>
      </c>
      <c r="J16" s="282"/>
      <c r="K16" s="12"/>
    </row>
    <row r="17" spans="1:12" s="11" customFormat="1" ht="17.25" customHeight="1" x14ac:dyDescent="0.2">
      <c r="A17" s="58"/>
      <c r="B17" s="69"/>
      <c r="C17" s="150"/>
      <c r="D17" s="151"/>
      <c r="E17" s="150"/>
      <c r="F17" s="151"/>
      <c r="G17" s="176"/>
      <c r="H17" s="87"/>
      <c r="I17" s="301" t="str">
        <f t="shared" si="0"/>
        <v/>
      </c>
      <c r="J17" s="282"/>
      <c r="K17" s="12"/>
    </row>
    <row r="18" spans="1:12" s="11" customFormat="1" ht="17.25" customHeight="1" x14ac:dyDescent="0.2">
      <c r="A18" s="68"/>
      <c r="B18" s="69"/>
      <c r="C18" s="152"/>
      <c r="D18" s="153"/>
      <c r="E18" s="152"/>
      <c r="F18" s="153"/>
      <c r="G18" s="176"/>
      <c r="H18" s="89"/>
      <c r="I18" s="301" t="str">
        <f t="shared" si="0"/>
        <v/>
      </c>
      <c r="J18" s="282"/>
      <c r="K18" s="12"/>
    </row>
    <row r="19" spans="1:12" s="11" customFormat="1" ht="17.25" customHeight="1" x14ac:dyDescent="0.2">
      <c r="A19" s="88"/>
      <c r="B19" s="69"/>
      <c r="C19" s="152"/>
      <c r="D19" s="153"/>
      <c r="E19" s="152"/>
      <c r="F19" s="153"/>
      <c r="G19" s="176"/>
      <c r="H19" s="89"/>
      <c r="I19" s="301" t="str">
        <f t="shared" si="0"/>
        <v/>
      </c>
      <c r="J19" s="282"/>
      <c r="K19" s="12"/>
    </row>
    <row r="20" spans="1:12" s="11" customFormat="1" ht="17.25" customHeight="1" x14ac:dyDescent="0.2">
      <c r="A20" s="68"/>
      <c r="B20" s="69"/>
      <c r="C20" s="152"/>
      <c r="D20" s="153"/>
      <c r="E20" s="152"/>
      <c r="F20" s="153"/>
      <c r="G20" s="176"/>
      <c r="H20" s="89"/>
      <c r="I20" s="301" t="str">
        <f t="shared" si="0"/>
        <v/>
      </c>
      <c r="J20" s="282"/>
      <c r="K20" s="12"/>
    </row>
    <row r="21" spans="1:12" s="11" customFormat="1" ht="17.25" customHeight="1" x14ac:dyDescent="0.2">
      <c r="A21" s="90"/>
      <c r="B21" s="91"/>
      <c r="C21" s="154"/>
      <c r="D21" s="155"/>
      <c r="E21" s="154"/>
      <c r="F21" s="155"/>
      <c r="G21" s="177"/>
      <c r="H21" s="92"/>
      <c r="I21" s="301" t="str">
        <f t="shared" si="0"/>
        <v/>
      </c>
      <c r="J21" s="282"/>
      <c r="K21" s="12"/>
    </row>
    <row r="22" spans="1:12" s="11" customFormat="1" ht="17.25" customHeight="1" x14ac:dyDescent="0.2">
      <c r="A22" s="90"/>
      <c r="B22" s="91"/>
      <c r="C22" s="154"/>
      <c r="D22" s="155"/>
      <c r="E22" s="154"/>
      <c r="F22" s="155"/>
      <c r="G22" s="177"/>
      <c r="H22" s="92"/>
      <c r="I22" s="301" t="str">
        <f t="shared" si="0"/>
        <v/>
      </c>
      <c r="J22" s="282"/>
      <c r="K22" s="12"/>
    </row>
    <row r="23" spans="1:12" s="11" customFormat="1" ht="17.25" customHeight="1" x14ac:dyDescent="0.2">
      <c r="A23" s="90"/>
      <c r="B23" s="91"/>
      <c r="C23" s="154"/>
      <c r="D23" s="155"/>
      <c r="E23" s="154"/>
      <c r="F23" s="155"/>
      <c r="G23" s="177"/>
      <c r="H23" s="92"/>
      <c r="I23" s="301" t="str">
        <f t="shared" si="0"/>
        <v/>
      </c>
      <c r="J23" s="282"/>
      <c r="K23" s="12"/>
    </row>
    <row r="24" spans="1:12" s="11" customFormat="1" ht="17.25" customHeight="1" x14ac:dyDescent="0.2">
      <c r="A24" s="90"/>
      <c r="B24" s="91"/>
      <c r="C24" s="154"/>
      <c r="D24" s="155"/>
      <c r="E24" s="154"/>
      <c r="F24" s="155"/>
      <c r="G24" s="177"/>
      <c r="H24" s="92"/>
      <c r="I24" s="301" t="str">
        <f t="shared" si="0"/>
        <v/>
      </c>
      <c r="J24" s="282"/>
      <c r="K24" s="12"/>
    </row>
    <row r="25" spans="1:12" s="11" customFormat="1" ht="17.25" customHeight="1" thickBot="1" x14ac:dyDescent="0.25">
      <c r="A25" s="93"/>
      <c r="B25" s="94"/>
      <c r="C25" s="156"/>
      <c r="D25" s="157"/>
      <c r="E25" s="156"/>
      <c r="F25" s="178"/>
      <c r="G25" s="179"/>
      <c r="H25" s="95"/>
      <c r="I25" s="301" t="str">
        <f t="shared" si="0"/>
        <v/>
      </c>
      <c r="J25" s="283"/>
      <c r="K25" s="12"/>
    </row>
    <row r="26" spans="1:12" ht="17.25" customHeight="1" thickBot="1" x14ac:dyDescent="0.25">
      <c r="A26" s="444" t="s">
        <v>108</v>
      </c>
      <c r="B26" s="445"/>
      <c r="C26" s="445"/>
      <c r="D26" s="445"/>
      <c r="E26" s="445"/>
      <c r="F26" s="445"/>
      <c r="G26" s="445"/>
      <c r="H26" s="445"/>
      <c r="I26" s="19">
        <f>SUM(I5:I25)</f>
        <v>6863020</v>
      </c>
      <c r="J26" s="284"/>
    </row>
    <row r="27" spans="1:12" s="7" customFormat="1" ht="16.8" customHeight="1" x14ac:dyDescent="0.2">
      <c r="A27" s="7" t="s">
        <v>109</v>
      </c>
      <c r="H27" s="9"/>
      <c r="I27" s="2"/>
      <c r="J27" s="2"/>
    </row>
    <row r="28" spans="1:12" s="7" customFormat="1" ht="16.8" customHeight="1" x14ac:dyDescent="0.2">
      <c r="F28" s="18"/>
      <c r="G28" s="158"/>
      <c r="H28" s="18"/>
      <c r="I28" s="159"/>
      <c r="J28" s="159"/>
    </row>
    <row r="29" spans="1:12" s="7" customFormat="1" ht="16.8" customHeight="1" x14ac:dyDescent="0.2">
      <c r="H29" s="9"/>
      <c r="I29" s="8"/>
      <c r="J29" s="8"/>
    </row>
    <row r="30" spans="1:12" s="7" customFormat="1" ht="16.8" customHeight="1" x14ac:dyDescent="0.2">
      <c r="H30" s="9"/>
      <c r="I30" s="8"/>
      <c r="J30" s="8"/>
    </row>
    <row r="31" spans="1:12" s="7" customFormat="1" ht="17.25" customHeight="1" x14ac:dyDescent="0.2">
      <c r="H31" s="8"/>
    </row>
    <row r="32" spans="1:12" s="2" customFormat="1" ht="16.8" customHeight="1" x14ac:dyDescent="0.2">
      <c r="A32" s="1"/>
      <c r="B32" s="1"/>
      <c r="C32" s="1"/>
      <c r="D32" s="1"/>
      <c r="E32" s="1"/>
      <c r="F32" s="1"/>
      <c r="G32" s="1"/>
      <c r="H32" s="4"/>
      <c r="K32" s="7"/>
      <c r="L32" s="1"/>
    </row>
    <row r="33" spans="1:12" s="2" customFormat="1" ht="16.8" customHeight="1" x14ac:dyDescent="0.2">
      <c r="A33" s="1"/>
      <c r="B33" s="1"/>
      <c r="C33" s="1"/>
      <c r="D33" s="1"/>
      <c r="E33" s="1"/>
      <c r="F33" s="1"/>
      <c r="G33" s="1"/>
      <c r="H33" s="4"/>
      <c r="K33" s="7"/>
      <c r="L33" s="1"/>
    </row>
    <row r="34" spans="1:12" s="2" customFormat="1" ht="16.8" customHeight="1" x14ac:dyDescent="0.2">
      <c r="A34" s="1"/>
      <c r="B34" s="1"/>
      <c r="C34" s="1"/>
      <c r="D34" s="1"/>
      <c r="E34" s="1"/>
      <c r="F34" s="1"/>
      <c r="G34" s="1"/>
      <c r="H34" s="4"/>
      <c r="K34" s="7"/>
      <c r="L34" s="1"/>
    </row>
    <row r="35" spans="1:12" s="2" customFormat="1" ht="16.8" customHeight="1" x14ac:dyDescent="0.2">
      <c r="A35" s="1"/>
      <c r="B35" s="1"/>
      <c r="C35" s="1"/>
      <c r="D35" s="1"/>
      <c r="E35" s="1"/>
      <c r="F35" s="1"/>
      <c r="G35" s="1"/>
      <c r="H35" s="4"/>
      <c r="K35" s="7"/>
      <c r="L35" s="1"/>
    </row>
    <row r="36" spans="1:12" s="2" customFormat="1" ht="16.8" customHeight="1" x14ac:dyDescent="0.2">
      <c r="A36" s="6"/>
      <c r="B36" s="1"/>
      <c r="C36" s="1"/>
      <c r="D36" s="1"/>
      <c r="E36" s="1"/>
      <c r="F36" s="1"/>
      <c r="G36" s="1"/>
      <c r="H36" s="4"/>
      <c r="K36" s="7"/>
      <c r="L36" s="1"/>
    </row>
    <row r="37" spans="1:12" s="2" customFormat="1" ht="16.8" customHeight="1" x14ac:dyDescent="0.2">
      <c r="A37" s="6"/>
      <c r="B37" s="1"/>
      <c r="C37" s="1"/>
      <c r="D37" s="1"/>
      <c r="E37" s="1"/>
      <c r="F37" s="1"/>
      <c r="G37" s="1"/>
      <c r="H37" s="4"/>
      <c r="K37" s="7"/>
      <c r="L37" s="1"/>
    </row>
    <row r="38" spans="1:12" s="2" customFormat="1" ht="16.8" customHeight="1" x14ac:dyDescent="0.2">
      <c r="A38" s="6"/>
      <c r="B38" s="1"/>
      <c r="C38" s="1"/>
      <c r="D38" s="1"/>
      <c r="E38" s="1"/>
      <c r="F38" s="1"/>
      <c r="G38" s="1"/>
      <c r="H38" s="4"/>
      <c r="K38" s="7"/>
      <c r="L38" s="1"/>
    </row>
    <row r="39" spans="1:12" s="2" customFormat="1" ht="16.8" customHeight="1" x14ac:dyDescent="0.2">
      <c r="A39" s="6"/>
      <c r="B39" s="1"/>
      <c r="C39" s="1"/>
      <c r="D39" s="1"/>
      <c r="E39" s="1"/>
      <c r="F39" s="1"/>
      <c r="G39" s="1"/>
      <c r="H39" s="4"/>
      <c r="K39" s="7"/>
      <c r="L39" s="1"/>
    </row>
    <row r="40" spans="1:12" s="2" customFormat="1" x14ac:dyDescent="0.2">
      <c r="A40" s="1"/>
      <c r="B40" s="1"/>
      <c r="C40" s="1"/>
      <c r="D40" s="1"/>
      <c r="E40" s="1"/>
      <c r="F40" s="1"/>
      <c r="G40" s="1"/>
      <c r="H40" s="4"/>
      <c r="K40" s="7"/>
      <c r="L40" s="1"/>
    </row>
  </sheetData>
  <sheetProtection algorithmName="SHA-512" hashValue="w8kkvt+qhS3U5QaGxOHtalM0wiz4qP/VTJoWoi74O0OKGZ/VUDlbLgA5wxjhmky1G898X0vQmkzobhrrtSVgyA==" saltValue="2hHCfDFlMCfjtElUCDQekw=="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16"/>
  <dataValidations count="1">
    <dataValidation type="list" allowBlank="1" showInputMessage="1" showErrorMessage="1" sqref="H5:H25" xr:uid="{00000000-0002-0000-07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d25c86cab3f814259d98327ce1cc3559">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5ff3a56e796f56069536fc5088074cc4"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C12EA6-7371-4834-A435-E4FD28690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A5CFAC-FAC0-44AD-826E-CE70BA6285B7}">
  <ds:schemaRefs>
    <ds:schemaRef ds:uri="http://schemas.microsoft.com/office/2006/metadata/properties"/>
    <ds:schemaRef ds:uri="efab77f4-a3c7-4288-aa9b-60c5ca53344a"/>
    <ds:schemaRef ds:uri="http://purl.org/dc/terms/"/>
    <ds:schemaRef ds:uri="http://schemas.openxmlformats.org/package/2006/metadata/core-properties"/>
    <ds:schemaRef ds:uri="http://schemas.microsoft.com/office/2006/documentManagement/types"/>
    <ds:schemaRef ds:uri="44966a13-b6be-4e9c-b333-594869edaa6e"/>
    <ds:schemaRef ds:uri="http://schemas.microsoft.com/office/infopath/2007/PartnerControls"/>
    <ds:schemaRef ds:uri="http://purl.org/dc/elements/1.1/"/>
    <ds:schemaRef ds:uri="bc2291ba-d1ae-45bc-bc4e-2ad6273df05a"/>
    <ds:schemaRef ds:uri="http://www.w3.org/XML/1998/namespace"/>
    <ds:schemaRef ds:uri="http://purl.org/dc/dcmitype/"/>
  </ds:schemaRefs>
</ds:datastoreItem>
</file>

<file path=customXml/itemProps3.xml><?xml version="1.0" encoding="utf-8"?>
<ds:datastoreItem xmlns:ds="http://schemas.openxmlformats.org/officeDocument/2006/customXml" ds:itemID="{A052999F-9B97-46E0-A434-5862EAB25F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 </vt:lpstr>
      <vt:lpstr>【鑑】経費等内訳書</vt:lpstr>
      <vt:lpstr>設備備品費</vt:lpstr>
      <vt:lpstr>消耗品費</vt:lpstr>
      <vt:lpstr>旅費</vt:lpstr>
      <vt:lpstr>人件費 (実績単価)</vt:lpstr>
      <vt:lpstr>謝金</vt:lpstr>
      <vt:lpstr>人件費（健保等級）</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 (実績単価)'!Print_Area</vt:lpstr>
      <vt:lpstr>'人件費（健保等級）'!Print_Area</vt:lpstr>
      <vt:lpstr>設備備品費!Print_Area</vt:lpstr>
      <vt:lpstr>'補助金項目シート '!Print_Area</vt:lpstr>
      <vt:lpstr>旅費!Print_Area</vt:lpstr>
      <vt:lpstr>消費税区分</vt:lpstr>
      <vt:lpstr>消費税相当額の有無</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